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NOTES" sheetId="2" r:id="rId1"/>
    <sheet name="GAME" sheetId="1" r:id="rId2"/>
  </sheets>
  <calcPr calcId="145621"/>
</workbook>
</file>

<file path=xl/calcChain.xml><?xml version="1.0" encoding="utf-8"?>
<calcChain xmlns="http://schemas.openxmlformats.org/spreadsheetml/2006/main">
  <c r="F15" i="1" l="1"/>
  <c r="X65" i="1" l="1"/>
  <c r="G15" i="1" l="1"/>
  <c r="W15" i="1" s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G14" i="1"/>
  <c r="F14" i="1"/>
  <c r="W56" i="1" l="1"/>
  <c r="W53" i="1"/>
  <c r="W44" i="1"/>
  <c r="W35" i="1"/>
  <c r="W26" i="1"/>
  <c r="W59" i="1"/>
  <c r="W47" i="1"/>
  <c r="W38" i="1"/>
  <c r="W32" i="1"/>
  <c r="W20" i="1"/>
  <c r="W62" i="1"/>
  <c r="W50" i="1"/>
  <c r="W41" i="1"/>
  <c r="W29" i="1"/>
  <c r="W23" i="1"/>
  <c r="W17" i="1"/>
  <c r="W64" i="1"/>
  <c r="W58" i="1"/>
  <c r="W55" i="1"/>
  <c r="W52" i="1"/>
  <c r="W49" i="1"/>
  <c r="W46" i="1"/>
  <c r="W43" i="1"/>
  <c r="W40" i="1"/>
  <c r="W37" i="1"/>
  <c r="W34" i="1"/>
  <c r="W31" i="1"/>
  <c r="W28" i="1"/>
  <c r="W25" i="1"/>
  <c r="W22" i="1"/>
  <c r="W19" i="1"/>
  <c r="W16" i="1"/>
  <c r="W63" i="1"/>
  <c r="W60" i="1"/>
  <c r="W57" i="1"/>
  <c r="W54" i="1"/>
  <c r="W51" i="1"/>
  <c r="W48" i="1"/>
  <c r="W45" i="1"/>
  <c r="W42" i="1"/>
  <c r="W39" i="1"/>
  <c r="W36" i="1"/>
  <c r="W33" i="1"/>
  <c r="W30" i="1"/>
  <c r="W27" i="1"/>
  <c r="W24" i="1"/>
  <c r="W21" i="1"/>
  <c r="W18" i="1"/>
  <c r="W14" i="1"/>
  <c r="W61" i="1"/>
  <c r="P22" i="1"/>
  <c r="O60" i="1"/>
  <c r="P60" i="1"/>
  <c r="O51" i="1"/>
  <c r="P51" i="1"/>
  <c r="O39" i="1"/>
  <c r="P39" i="1"/>
  <c r="O30" i="1"/>
  <c r="P30" i="1"/>
  <c r="O24" i="1"/>
  <c r="P24" i="1"/>
  <c r="O21" i="1"/>
  <c r="P21" i="1"/>
  <c r="P15" i="1"/>
  <c r="O15" i="1"/>
  <c r="O62" i="1"/>
  <c r="P62" i="1"/>
  <c r="O56" i="1"/>
  <c r="P56" i="1"/>
  <c r="O47" i="1"/>
  <c r="P47" i="1"/>
  <c r="O35" i="1"/>
  <c r="P35" i="1"/>
  <c r="O20" i="1"/>
  <c r="P20" i="1"/>
  <c r="O63" i="1"/>
  <c r="P63" i="1"/>
  <c r="O54" i="1"/>
  <c r="P54" i="1"/>
  <c r="O45" i="1"/>
  <c r="P45" i="1"/>
  <c r="O42" i="1"/>
  <c r="P42" i="1"/>
  <c r="O33" i="1"/>
  <c r="P33" i="1"/>
  <c r="O27" i="1"/>
  <c r="P27" i="1"/>
  <c r="O18" i="1"/>
  <c r="P18" i="1"/>
  <c r="P14" i="1"/>
  <c r="O14" i="1"/>
  <c r="O59" i="1"/>
  <c r="P59" i="1"/>
  <c r="O53" i="1"/>
  <c r="P53" i="1"/>
  <c r="O50" i="1"/>
  <c r="P50" i="1"/>
  <c r="O44" i="1"/>
  <c r="P44" i="1"/>
  <c r="O41" i="1"/>
  <c r="P41" i="1"/>
  <c r="O38" i="1"/>
  <c r="P38" i="1"/>
  <c r="O32" i="1"/>
  <c r="P32" i="1"/>
  <c r="O29" i="1"/>
  <c r="P29" i="1"/>
  <c r="O26" i="1"/>
  <c r="P26" i="1"/>
  <c r="O23" i="1"/>
  <c r="P23" i="1"/>
  <c r="O17" i="1"/>
  <c r="P17" i="1"/>
  <c r="O57" i="1"/>
  <c r="P57" i="1"/>
  <c r="O48" i="1"/>
  <c r="P48" i="1"/>
  <c r="O36" i="1"/>
  <c r="P36" i="1"/>
  <c r="O64" i="1"/>
  <c r="P64" i="1"/>
  <c r="P61" i="1"/>
  <c r="O61" i="1"/>
  <c r="O58" i="1"/>
  <c r="P58" i="1"/>
  <c r="P55" i="1"/>
  <c r="O55" i="1"/>
  <c r="O52" i="1"/>
  <c r="P52" i="1"/>
  <c r="P49" i="1"/>
  <c r="O49" i="1"/>
  <c r="O46" i="1"/>
  <c r="P46" i="1"/>
  <c r="O43" i="1"/>
  <c r="P43" i="1"/>
  <c r="P40" i="1"/>
  <c r="O40" i="1"/>
  <c r="O37" i="1"/>
  <c r="P37" i="1"/>
  <c r="P34" i="1"/>
  <c r="O34" i="1"/>
  <c r="O31" i="1"/>
  <c r="P31" i="1"/>
  <c r="O28" i="1"/>
  <c r="P28" i="1"/>
  <c r="O25" i="1"/>
  <c r="P25" i="1"/>
  <c r="P19" i="1"/>
  <c r="O19" i="1"/>
  <c r="O16" i="1"/>
  <c r="P16" i="1"/>
  <c r="Q50" i="1"/>
  <c r="R50" i="1" s="1"/>
  <c r="Q53" i="1"/>
  <c r="R53" i="1" s="1"/>
  <c r="Q14" i="1"/>
  <c r="R14" i="1" s="1"/>
  <c r="Q62" i="1"/>
  <c r="R62" i="1" s="1"/>
  <c r="Q56" i="1"/>
  <c r="R56" i="1" s="1"/>
  <c r="Q47" i="1"/>
  <c r="R47" i="1" s="1"/>
  <c r="Q41" i="1"/>
  <c r="R41" i="1" s="1"/>
  <c r="Q35" i="1"/>
  <c r="R35" i="1" s="1"/>
  <c r="Q29" i="1"/>
  <c r="R29" i="1" s="1"/>
  <c r="Q26" i="1"/>
  <c r="R26" i="1" s="1"/>
  <c r="Q23" i="1"/>
  <c r="R23" i="1" s="1"/>
  <c r="Q20" i="1"/>
  <c r="R20" i="1" s="1"/>
  <c r="Q17" i="1"/>
  <c r="R17" i="1" s="1"/>
  <c r="Q44" i="1"/>
  <c r="R44" i="1" s="1"/>
  <c r="Q38" i="1"/>
  <c r="R38" i="1" s="1"/>
  <c r="Q32" i="1"/>
  <c r="R32" i="1" s="1"/>
  <c r="Q64" i="1"/>
  <c r="R64" i="1" s="1"/>
  <c r="Q61" i="1"/>
  <c r="R61" i="1" s="1"/>
  <c r="Q58" i="1"/>
  <c r="R58" i="1" s="1"/>
  <c r="Q55" i="1"/>
  <c r="R55" i="1" s="1"/>
  <c r="Q52" i="1"/>
  <c r="R52" i="1" s="1"/>
  <c r="Q49" i="1"/>
  <c r="R49" i="1" s="1"/>
  <c r="Q46" i="1"/>
  <c r="R46" i="1" s="1"/>
  <c r="Q40" i="1"/>
  <c r="R40" i="1" s="1"/>
  <c r="Q37" i="1"/>
  <c r="R37" i="1" s="1"/>
  <c r="I34" i="1"/>
  <c r="Q34" i="1"/>
  <c r="R34" i="1" s="1"/>
  <c r="Q31" i="1"/>
  <c r="R31" i="1" s="1"/>
  <c r="Q28" i="1"/>
  <c r="R28" i="1" s="1"/>
  <c r="Q25" i="1"/>
  <c r="R25" i="1" s="1"/>
  <c r="Q19" i="1"/>
  <c r="R19" i="1" s="1"/>
  <c r="Q63" i="1"/>
  <c r="R63" i="1" s="1"/>
  <c r="Q60" i="1"/>
  <c r="R60" i="1" s="1"/>
  <c r="Q54" i="1"/>
  <c r="R54" i="1" s="1"/>
  <c r="Q51" i="1"/>
  <c r="R51" i="1" s="1"/>
  <c r="Q48" i="1"/>
  <c r="R48" i="1" s="1"/>
  <c r="Q45" i="1"/>
  <c r="R45" i="1" s="1"/>
  <c r="I42" i="1"/>
  <c r="Q42" i="1"/>
  <c r="R42" i="1" s="1"/>
  <c r="Q39" i="1"/>
  <c r="R39" i="1" s="1"/>
  <c r="Q36" i="1"/>
  <c r="R36" i="1" s="1"/>
  <c r="Q30" i="1"/>
  <c r="R30" i="1" s="1"/>
  <c r="Q27" i="1"/>
  <c r="R27" i="1" s="1"/>
  <c r="Q24" i="1"/>
  <c r="R24" i="1" s="1"/>
  <c r="Q21" i="1"/>
  <c r="R21" i="1" s="1"/>
  <c r="Q15" i="1"/>
  <c r="R15" i="1" s="1"/>
  <c r="Q16" i="1"/>
  <c r="R16" i="1" s="1"/>
  <c r="Q57" i="1"/>
  <c r="R57" i="1" s="1"/>
  <c r="Q18" i="1"/>
  <c r="R18" i="1" s="1"/>
  <c r="Q43" i="1"/>
  <c r="R43" i="1" s="1"/>
  <c r="Q33" i="1"/>
  <c r="R33" i="1" s="1"/>
  <c r="Q59" i="1"/>
  <c r="R59" i="1" s="1"/>
  <c r="T43" i="1"/>
  <c r="U16" i="1"/>
  <c r="T59" i="1"/>
  <c r="U59" i="1"/>
  <c r="U53" i="1"/>
  <c r="T53" i="1"/>
  <c r="U44" i="1"/>
  <c r="T44" i="1"/>
  <c r="U38" i="1"/>
  <c r="T38" i="1"/>
  <c r="U35" i="1"/>
  <c r="T35" i="1"/>
  <c r="T23" i="1"/>
  <c r="U23" i="1"/>
  <c r="T20" i="1"/>
  <c r="U20" i="1"/>
  <c r="U62" i="1"/>
  <c r="T62" i="1"/>
  <c r="U56" i="1"/>
  <c r="T56" i="1"/>
  <c r="U64" i="1"/>
  <c r="T64" i="1"/>
  <c r="U61" i="1"/>
  <c r="T61" i="1"/>
  <c r="U58" i="1"/>
  <c r="T58" i="1"/>
  <c r="U52" i="1"/>
  <c r="T52" i="1"/>
  <c r="U49" i="1"/>
  <c r="T49" i="1"/>
  <c r="T46" i="1"/>
  <c r="U46" i="1"/>
  <c r="T40" i="1"/>
  <c r="U40" i="1"/>
  <c r="T37" i="1"/>
  <c r="U37" i="1"/>
  <c r="T34" i="1"/>
  <c r="U34" i="1"/>
  <c r="T28" i="1"/>
  <c r="U28" i="1"/>
  <c r="T25" i="1"/>
  <c r="U25" i="1"/>
  <c r="U63" i="1"/>
  <c r="T63" i="1"/>
  <c r="U60" i="1"/>
  <c r="T60" i="1"/>
  <c r="T57" i="1"/>
  <c r="U57" i="1"/>
  <c r="U48" i="1"/>
  <c r="T48" i="1"/>
  <c r="U45" i="1"/>
  <c r="T45" i="1"/>
  <c r="T42" i="1"/>
  <c r="U42" i="1"/>
  <c r="U39" i="1"/>
  <c r="T39" i="1"/>
  <c r="U36" i="1"/>
  <c r="T36" i="1"/>
  <c r="U33" i="1"/>
  <c r="T33" i="1"/>
  <c r="U18" i="1"/>
  <c r="T18" i="1"/>
  <c r="T41" i="1"/>
  <c r="U41" i="1"/>
  <c r="U21" i="1"/>
  <c r="T21" i="1"/>
  <c r="T16" i="1"/>
  <c r="I64" i="1"/>
  <c r="J64" i="1"/>
  <c r="I62" i="1"/>
  <c r="J62" i="1"/>
  <c r="J60" i="1"/>
  <c r="I60" i="1"/>
  <c r="I58" i="1"/>
  <c r="J58" i="1"/>
  <c r="I56" i="1"/>
  <c r="J56" i="1"/>
  <c r="J54" i="1"/>
  <c r="I54" i="1"/>
  <c r="I52" i="1"/>
  <c r="J52" i="1"/>
  <c r="I50" i="1"/>
  <c r="J50" i="1"/>
  <c r="J48" i="1"/>
  <c r="I48" i="1"/>
  <c r="I46" i="1"/>
  <c r="J46" i="1"/>
  <c r="I44" i="1"/>
  <c r="J44" i="1"/>
  <c r="J42" i="1"/>
  <c r="I40" i="1"/>
  <c r="J40" i="1"/>
  <c r="J38" i="1"/>
  <c r="I38" i="1"/>
  <c r="I36" i="1"/>
  <c r="J36" i="1"/>
  <c r="J34" i="1"/>
  <c r="J63" i="1"/>
  <c r="I63" i="1"/>
  <c r="I61" i="1"/>
  <c r="J61" i="1"/>
  <c r="I59" i="1"/>
  <c r="J59" i="1"/>
  <c r="J57" i="1"/>
  <c r="I57" i="1"/>
  <c r="I55" i="1"/>
  <c r="J55" i="1"/>
  <c r="I53" i="1"/>
  <c r="J53" i="1"/>
  <c r="J51" i="1"/>
  <c r="I51" i="1"/>
  <c r="I49" i="1"/>
  <c r="J49" i="1"/>
  <c r="I47" i="1"/>
  <c r="J47" i="1"/>
  <c r="J45" i="1"/>
  <c r="I45" i="1"/>
  <c r="I43" i="1"/>
  <c r="J43" i="1"/>
  <c r="I39" i="1"/>
  <c r="J39" i="1"/>
  <c r="I37" i="1"/>
  <c r="J37" i="1"/>
  <c r="J35" i="1"/>
  <c r="I35" i="1"/>
  <c r="I32" i="1"/>
  <c r="J32" i="1"/>
  <c r="I30" i="1"/>
  <c r="J30" i="1"/>
  <c r="I28" i="1"/>
  <c r="J28" i="1"/>
  <c r="J26" i="1"/>
  <c r="I26" i="1"/>
  <c r="I24" i="1"/>
  <c r="J24" i="1"/>
  <c r="I22" i="1"/>
  <c r="J22" i="1"/>
  <c r="J20" i="1"/>
  <c r="I20" i="1"/>
  <c r="I18" i="1"/>
  <c r="J18" i="1"/>
  <c r="I16" i="1"/>
  <c r="J16" i="1"/>
  <c r="L14" i="1"/>
  <c r="M14" i="1" s="1"/>
  <c r="J14" i="1"/>
  <c r="I14" i="1"/>
  <c r="I31" i="1"/>
  <c r="J31" i="1"/>
  <c r="J29" i="1"/>
  <c r="I29" i="1"/>
  <c r="I27" i="1"/>
  <c r="J27" i="1"/>
  <c r="I25" i="1"/>
  <c r="J25" i="1"/>
  <c r="I23" i="1"/>
  <c r="J23" i="1"/>
  <c r="J21" i="1"/>
  <c r="I21" i="1"/>
  <c r="J19" i="1"/>
  <c r="I19" i="1"/>
  <c r="J17" i="1"/>
  <c r="I17" i="1"/>
  <c r="I15" i="1"/>
  <c r="J15" i="1"/>
  <c r="L64" i="1"/>
  <c r="M64" i="1" s="1"/>
  <c r="L60" i="1"/>
  <c r="M60" i="1" s="1"/>
  <c r="L58" i="1"/>
  <c r="M58" i="1" s="1"/>
  <c r="L54" i="1"/>
  <c r="M54" i="1" s="1"/>
  <c r="L52" i="1"/>
  <c r="M52" i="1" s="1"/>
  <c r="L48" i="1"/>
  <c r="M48" i="1" s="1"/>
  <c r="L46" i="1"/>
  <c r="M46" i="1" s="1"/>
  <c r="L42" i="1"/>
  <c r="M42" i="1" s="1"/>
  <c r="L40" i="1"/>
  <c r="M40" i="1" s="1"/>
  <c r="L36" i="1"/>
  <c r="M36" i="1" s="1"/>
  <c r="L34" i="1"/>
  <c r="M34" i="1" s="1"/>
  <c r="L32" i="1"/>
  <c r="M32" i="1" s="1"/>
  <c r="L28" i="1"/>
  <c r="M28" i="1" s="1"/>
  <c r="L26" i="1"/>
  <c r="M26" i="1" s="1"/>
  <c r="L22" i="1"/>
  <c r="M22" i="1" s="1"/>
  <c r="L20" i="1"/>
  <c r="M20" i="1" s="1"/>
  <c r="L16" i="1"/>
  <c r="M16" i="1" s="1"/>
  <c r="L62" i="1"/>
  <c r="M62" i="1" s="1"/>
  <c r="L56" i="1"/>
  <c r="M56" i="1" s="1"/>
  <c r="L50" i="1"/>
  <c r="M50" i="1" s="1"/>
  <c r="L44" i="1"/>
  <c r="M44" i="1" s="1"/>
  <c r="L38" i="1"/>
  <c r="M38" i="1" s="1"/>
  <c r="L30" i="1"/>
  <c r="M30" i="1" s="1"/>
  <c r="L24" i="1"/>
  <c r="M24" i="1" s="1"/>
  <c r="L18" i="1"/>
  <c r="M18" i="1" s="1"/>
  <c r="L63" i="1"/>
  <c r="M63" i="1" s="1"/>
  <c r="L61" i="1"/>
  <c r="M61" i="1" s="1"/>
  <c r="L59" i="1"/>
  <c r="M59" i="1" s="1"/>
  <c r="L57" i="1"/>
  <c r="M57" i="1" s="1"/>
  <c r="L55" i="1"/>
  <c r="M55" i="1" s="1"/>
  <c r="L53" i="1"/>
  <c r="M53" i="1" s="1"/>
  <c r="L51" i="1"/>
  <c r="M51" i="1" s="1"/>
  <c r="L49" i="1"/>
  <c r="M49" i="1" s="1"/>
  <c r="L47" i="1"/>
  <c r="M47" i="1" s="1"/>
  <c r="L45" i="1"/>
  <c r="M45" i="1" s="1"/>
  <c r="L43" i="1"/>
  <c r="M43" i="1" s="1"/>
  <c r="L41" i="1"/>
  <c r="M41" i="1" s="1"/>
  <c r="L39" i="1"/>
  <c r="M39" i="1" s="1"/>
  <c r="L37" i="1"/>
  <c r="M37" i="1" s="1"/>
  <c r="L35" i="1"/>
  <c r="M35" i="1" s="1"/>
  <c r="L33" i="1"/>
  <c r="M33" i="1" s="1"/>
  <c r="L31" i="1"/>
  <c r="M31" i="1" s="1"/>
  <c r="L29" i="1"/>
  <c r="M29" i="1" s="1"/>
  <c r="L27" i="1"/>
  <c r="M27" i="1" s="1"/>
  <c r="L25" i="1"/>
  <c r="M25" i="1" s="1"/>
  <c r="L23" i="1"/>
  <c r="M23" i="1" s="1"/>
  <c r="L21" i="1"/>
  <c r="M21" i="1" s="1"/>
  <c r="L19" i="1"/>
  <c r="M19" i="1" s="1"/>
  <c r="L17" i="1"/>
  <c r="M17" i="1" s="1"/>
  <c r="L15" i="1"/>
  <c r="M15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14" i="1"/>
  <c r="M65" i="1" l="1"/>
  <c r="L13" i="1" s="1"/>
  <c r="M13" i="1" s="1"/>
  <c r="I33" i="1"/>
  <c r="S59" i="1"/>
  <c r="S41" i="1"/>
  <c r="S15" i="1"/>
  <c r="S27" i="1"/>
  <c r="S45" i="1"/>
  <c r="S54" i="1"/>
  <c r="S19" i="1"/>
  <c r="S31" i="1"/>
  <c r="S17" i="1"/>
  <c r="S26" i="1"/>
  <c r="S30" i="1"/>
  <c r="S39" i="1"/>
  <c r="S40" i="1"/>
  <c r="S52" i="1"/>
  <c r="S61" i="1"/>
  <c r="S38" i="1"/>
  <c r="I41" i="1"/>
  <c r="S62" i="1"/>
  <c r="S21" i="1"/>
  <c r="S48" i="1"/>
  <c r="S60" i="1"/>
  <c r="S25" i="1"/>
  <c r="S34" i="1"/>
  <c r="S20" i="1"/>
  <c r="S29" i="1"/>
  <c r="S43" i="1"/>
  <c r="S42" i="1"/>
  <c r="S46" i="1"/>
  <c r="S55" i="1"/>
  <c r="S64" i="1"/>
  <c r="S44" i="1"/>
  <c r="S47" i="1"/>
  <c r="S24" i="1"/>
  <c r="S51" i="1"/>
  <c r="S63" i="1"/>
  <c r="S28" i="1"/>
  <c r="S50" i="1"/>
  <c r="S23" i="1"/>
  <c r="S35" i="1"/>
  <c r="S53" i="1"/>
  <c r="S33" i="1"/>
  <c r="S18" i="1"/>
  <c r="S36" i="1"/>
  <c r="S37" i="1"/>
  <c r="S49" i="1"/>
  <c r="S58" i="1"/>
  <c r="S32" i="1"/>
  <c r="S56" i="1"/>
  <c r="S16" i="1"/>
  <c r="S57" i="1"/>
  <c r="H14" i="1"/>
  <c r="T65" i="1"/>
  <c r="T7" i="1" s="1"/>
  <c r="U65" i="1"/>
  <c r="T8" i="1" s="1"/>
  <c r="H21" i="1"/>
  <c r="F10" i="1"/>
  <c r="G10" i="1" s="1"/>
  <c r="J41" i="1" l="1"/>
  <c r="J33" i="1"/>
  <c r="T10" i="1"/>
  <c r="P65" i="1" l="1"/>
  <c r="O8" i="1" s="1"/>
  <c r="O65" i="1"/>
  <c r="O7" i="1" s="1"/>
  <c r="J65" i="1"/>
  <c r="E8" i="1" s="1"/>
  <c r="K65" i="1"/>
  <c r="E9" i="1" s="1"/>
  <c r="I65" i="1"/>
  <c r="E7" i="1" s="1"/>
  <c r="B65" i="1"/>
  <c r="E10" i="1" l="1"/>
  <c r="Q65" i="1"/>
  <c r="Q7" i="1" l="1"/>
  <c r="S14" i="1" l="1"/>
  <c r="R65" i="1"/>
  <c r="Q8" i="1" s="1"/>
  <c r="Q10" i="1" s="1"/>
</calcChain>
</file>

<file path=xl/sharedStrings.xml><?xml version="1.0" encoding="utf-8"?>
<sst xmlns="http://schemas.openxmlformats.org/spreadsheetml/2006/main" count="157" uniqueCount="89">
  <si>
    <t>Democrat</t>
  </si>
  <si>
    <t>Republican</t>
  </si>
  <si>
    <t>Other</t>
  </si>
  <si>
    <t>Dice Roll</t>
  </si>
  <si>
    <t>270 to win</t>
  </si>
  <si>
    <t>&lt;2</t>
  </si>
  <si>
    <t>&gt;12</t>
  </si>
  <si>
    <t>Dice adjustment</t>
  </si>
  <si>
    <t>Electoral College Votes</t>
  </si>
  <si>
    <t>Senate</t>
  </si>
  <si>
    <t>Poll variation</t>
  </si>
  <si>
    <t>Variation</t>
  </si>
  <si>
    <t>Poll Variation</t>
  </si>
  <si>
    <t>2 seats for election</t>
  </si>
  <si>
    <t>%</t>
  </si>
  <si>
    <t>House States</t>
  </si>
  <si>
    <t>House Seats</t>
  </si>
  <si>
    <t>26 to win</t>
  </si>
  <si>
    <t>No senate election</t>
  </si>
  <si>
    <t>Alabama (AL)</t>
  </si>
  <si>
    <t>Alaska (AK)</t>
  </si>
  <si>
    <t>Arizona (AZ)</t>
  </si>
  <si>
    <t>Arkansas (AR)</t>
  </si>
  <si>
    <t>California (CA)</t>
  </si>
  <si>
    <t>Colorado (CO)</t>
  </si>
  <si>
    <t>Connecticut (CT)</t>
  </si>
  <si>
    <t>Delaware (DE)</t>
  </si>
  <si>
    <t>District of Columbia (DC)</t>
  </si>
  <si>
    <t>Florida (FL)</t>
  </si>
  <si>
    <t>Georgia (GA)</t>
  </si>
  <si>
    <t>Hawaii (HI)</t>
  </si>
  <si>
    <t>Idaho (ID)</t>
  </si>
  <si>
    <t>Illinois (IL)</t>
  </si>
  <si>
    <t>Indiana (IN)</t>
  </si>
  <si>
    <t>Iowa (IA)</t>
  </si>
  <si>
    <t>Kansas (KN)</t>
  </si>
  <si>
    <t>Kentucky (KY)</t>
  </si>
  <si>
    <t>Louisiana (LA)</t>
  </si>
  <si>
    <t>Maine (ME)</t>
  </si>
  <si>
    <t>Maryland (MD)</t>
  </si>
  <si>
    <t>Massachusetts (MA)</t>
  </si>
  <si>
    <t>Michigan (MI)</t>
  </si>
  <si>
    <t>Minnesota (MN)</t>
  </si>
  <si>
    <t>Mississippi (MS)</t>
  </si>
  <si>
    <t>Missouri (MO)</t>
  </si>
  <si>
    <t>Montana (MT)</t>
  </si>
  <si>
    <t>Nebraska (NE)</t>
  </si>
  <si>
    <t>Nevada (NV)</t>
  </si>
  <si>
    <t>New Hampshire (NH)</t>
  </si>
  <si>
    <t>New Jersey (NJ)</t>
  </si>
  <si>
    <t>New Mexico (NM)</t>
  </si>
  <si>
    <t>New York (NY)</t>
  </si>
  <si>
    <t>North Carolina (NC)</t>
  </si>
  <si>
    <t>North Dakota (ND)</t>
  </si>
  <si>
    <t>Ohio (OH)</t>
  </si>
  <si>
    <t>Oklahoma (OK)</t>
  </si>
  <si>
    <t>Oregon (OR)</t>
  </si>
  <si>
    <t>Pennsylvania (PA)</t>
  </si>
  <si>
    <t>Rhode Island (PI)</t>
  </si>
  <si>
    <t>South Carolina (SC)</t>
  </si>
  <si>
    <t>South Dakota (SD)</t>
  </si>
  <si>
    <t>Tennessee (TN)</t>
  </si>
  <si>
    <t>Texas (TX)</t>
  </si>
  <si>
    <t>Utah (UT)</t>
  </si>
  <si>
    <t>Vermont (VT)</t>
  </si>
  <si>
    <t>Virginia (VA)</t>
  </si>
  <si>
    <t>Washington (WA)</t>
  </si>
  <si>
    <t>West Virginia (WV)</t>
  </si>
  <si>
    <t>Wisconsin (WI)</t>
  </si>
  <si>
    <t>Wyoming (WY)</t>
  </si>
  <si>
    <t>The US Presidential Election 2024</t>
  </si>
  <si>
    <t>data from 270towin.com</t>
  </si>
  <si>
    <t>Democrats hold 1</t>
  </si>
  <si>
    <t>Republicans hold 1</t>
  </si>
  <si>
    <t>Poll results</t>
  </si>
  <si>
    <t>Swing States</t>
  </si>
  <si>
    <t>This spreadsheet accompanies the game</t>
  </si>
  <si>
    <t>which can be downloaded from https://wargamedevelopments.org/rules/</t>
  </si>
  <si>
    <t>Cells filled in yellow can be changed by the umpire during the game:</t>
  </si>
  <si>
    <t>if a player successfully argues to influence undecided voters  change cell B7 or B8 as appropriate by 1 or -1</t>
  </si>
  <si>
    <t>The number in cell W12 can be altered to show the states which are "swing states" for a given difference in the polls.</t>
  </si>
  <si>
    <t>if a player successfully campaigns in a state add 1 to the player's party's poll score in that state and reduce the rival party's score for that state by 1 in columns C and D</t>
  </si>
  <si>
    <t>In turn 11 (election day, 5th November) roll 2D6 for each party, add the score in B7 or B8 as appropriate, find the adjusted dice roll in line 3 and  enter the variation shown in line 5 in cell C7 for the Democrats and cell C8 for the Republicans.</t>
  </si>
  <si>
    <t>If there are any ties roll a dice for each, if the score is 1 to 3 add 1 point to the poll score for the Democrats for that state in column C. If the score is 4  to 6 add 1 point to the poll score for the Republicans for that state in column D.</t>
  </si>
  <si>
    <t>Results</t>
  </si>
  <si>
    <t>States</t>
  </si>
  <si>
    <t>The polling data is taken from https://www.270towin.com/2024-presidential-election-polls/ rounded to the nearest whole point  (shown by "1" in column X), failing which it is from https://projects.fivethirtyeight.com/polls/. Some of the latter polls predate President Biden's decision not to stand, and the figures for the District of Columbia are from the 2020 General Election.</t>
  </si>
  <si>
    <t>The way in which electors are allocated in Nebraska might be changed to "winner takes all" before the election. If this happens copy or fill down cells I40:J40 to I41:J41.</t>
  </si>
  <si>
    <t>Updated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</si>
</sst>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3" tint="-0.249977111117893"/>
      <name val="Arial"/>
      <family val="2"/>
    </font>
    <font>
      <b/>
      <i/>
      <sz val="12"/>
      <color rgb="FFFF0000"/>
      <name val="Arial"/>
      <family val="2"/>
    </font>
    <font>
      <i/>
      <sz val="12"/>
      <color rgb="FF0070C0"/>
      <name val="Arial"/>
      <family val="2"/>
    </font>
    <font>
      <i/>
      <sz val="12"/>
      <color rgb="FFFF0000"/>
      <name val="Arial"/>
      <family val="2"/>
    </font>
    <font>
      <i/>
      <sz val="12"/>
      <color theme="3" tint="-0.249977111117893"/>
      <name val="Arial"/>
      <family val="2"/>
    </font>
    <font>
      <i/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rgb="FF555555"/>
      <name val="Arial"/>
      <family val="2"/>
    </font>
    <font>
      <b/>
      <i/>
      <sz val="12"/>
      <color rgb="FF555555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0" borderId="0" xfId="0" applyFont="1"/>
    <xf numFmtId="1" fontId="4" fillId="0" borderId="0" xfId="0" applyNumberFormat="1" applyFont="1"/>
    <xf numFmtId="0" fontId="5" fillId="0" borderId="0" xfId="0" applyFont="1"/>
    <xf numFmtId="0" fontId="5" fillId="2" borderId="0" xfId="0" applyFont="1" applyFill="1"/>
    <xf numFmtId="0" fontId="6" fillId="0" borderId="0" xfId="0" applyFont="1"/>
    <xf numFmtId="1" fontId="6" fillId="0" borderId="0" xfId="0" applyNumberFormat="1" applyFont="1"/>
    <xf numFmtId="0" fontId="2" fillId="2" borderId="0" xfId="0" applyFont="1" applyFill="1"/>
    <xf numFmtId="1" fontId="2" fillId="0" borderId="0" xfId="0" applyNumberFormat="1" applyFont="1"/>
    <xf numFmtId="0" fontId="7" fillId="0" borderId="0" xfId="0" applyFont="1"/>
    <xf numFmtId="0" fontId="8" fillId="2" borderId="0" xfId="0" applyFont="1" applyFill="1"/>
    <xf numFmtId="2" fontId="4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0" fontId="9" fillId="0" borderId="0" xfId="0" applyFont="1"/>
    <xf numFmtId="0" fontId="10" fillId="0" borderId="0" xfId="0" applyFont="1"/>
    <xf numFmtId="0" fontId="11" fillId="2" borderId="0" xfId="0" applyFont="1" applyFill="1"/>
    <xf numFmtId="0" fontId="12" fillId="2" borderId="0" xfId="0" applyFont="1" applyFill="1"/>
    <xf numFmtId="2" fontId="13" fillId="0" borderId="0" xfId="0" applyNumberFormat="1" applyFont="1"/>
    <xf numFmtId="2" fontId="14" fillId="0" borderId="0" xfId="0" applyNumberFormat="1" applyFont="1"/>
    <xf numFmtId="2" fontId="15" fillId="0" borderId="0" xfId="0" applyNumberFormat="1" applyFont="1"/>
    <xf numFmtId="0" fontId="13" fillId="0" borderId="0" xfId="0" applyFont="1"/>
    <xf numFmtId="0" fontId="14" fillId="0" borderId="0" xfId="0" applyFont="1"/>
    <xf numFmtId="1" fontId="13" fillId="0" borderId="0" xfId="0" applyNumberFormat="1" applyFont="1"/>
    <xf numFmtId="1" fontId="14" fillId="0" borderId="0" xfId="0" applyNumberFormat="1" applyFont="1"/>
    <xf numFmtId="1" fontId="10" fillId="0" borderId="0" xfId="0" applyNumberFormat="1" applyFont="1"/>
    <xf numFmtId="0" fontId="16" fillId="0" borderId="0" xfId="0" applyFont="1"/>
    <xf numFmtId="0" fontId="17" fillId="0" borderId="0" xfId="0" applyFont="1"/>
    <xf numFmtId="0" fontId="12" fillId="0" borderId="0" xfId="0" applyFont="1"/>
    <xf numFmtId="0" fontId="2" fillId="0" borderId="0" xfId="0" applyFont="1" applyFill="1"/>
    <xf numFmtId="0" fontId="1" fillId="2" borderId="0" xfId="0" applyFont="1" applyFill="1"/>
    <xf numFmtId="0" fontId="18" fillId="0" borderId="0" xfId="0" applyFont="1"/>
    <xf numFmtId="0" fontId="19" fillId="0" borderId="0" xfId="0" applyFont="1"/>
    <xf numFmtId="0" fontId="10" fillId="0" borderId="0" xfId="0" applyFont="1" applyFill="1"/>
    <xf numFmtId="1" fontId="3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20" fillId="0" borderId="0" xfId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0</xdr:col>
      <xdr:colOff>3259136</xdr:colOff>
      <xdr:row>25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3259136" cy="461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22" workbookViewId="0">
      <selection activeCell="A44" sqref="A44"/>
    </sheetView>
  </sheetViews>
  <sheetFormatPr defaultRowHeight="15" x14ac:dyDescent="0.25"/>
  <cols>
    <col min="1" max="1" width="106.42578125" style="45" customWidth="1"/>
  </cols>
  <sheetData>
    <row r="1" spans="1:1" x14ac:dyDescent="0.25">
      <c r="A1" s="45" t="s">
        <v>76</v>
      </c>
    </row>
    <row r="28" spans="1:5" x14ac:dyDescent="0.25">
      <c r="A28" s="45" t="s">
        <v>77</v>
      </c>
      <c r="E28" s="44"/>
    </row>
    <row r="29" spans="1:5" x14ac:dyDescent="0.25">
      <c r="E29" s="44"/>
    </row>
    <row r="30" spans="1:5" x14ac:dyDescent="0.25">
      <c r="A30" s="45" t="s">
        <v>78</v>
      </c>
    </row>
    <row r="32" spans="1:5" x14ac:dyDescent="0.25">
      <c r="A32" s="45" t="s">
        <v>80</v>
      </c>
    </row>
    <row r="34" spans="1:1" x14ac:dyDescent="0.25">
      <c r="A34" s="45" t="s">
        <v>79</v>
      </c>
    </row>
    <row r="36" spans="1:1" ht="30" x14ac:dyDescent="0.25">
      <c r="A36" s="45" t="s">
        <v>81</v>
      </c>
    </row>
    <row r="38" spans="1:1" ht="45" x14ac:dyDescent="0.25">
      <c r="A38" s="45" t="s">
        <v>82</v>
      </c>
    </row>
    <row r="40" spans="1:1" ht="30" x14ac:dyDescent="0.25">
      <c r="A40" s="45" t="s">
        <v>83</v>
      </c>
    </row>
    <row r="42" spans="1:1" ht="60" x14ac:dyDescent="0.25">
      <c r="A42" s="45" t="s">
        <v>86</v>
      </c>
    </row>
    <row r="44" spans="1:1" ht="30" x14ac:dyDescent="0.25">
      <c r="A44" s="45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65"/>
  <sheetViews>
    <sheetView zoomScale="65" zoomScaleNormal="65" workbookViewId="0">
      <selection activeCell="C8" sqref="C8"/>
    </sheetView>
  </sheetViews>
  <sheetFormatPr defaultRowHeight="14.85" customHeight="1" x14ac:dyDescent="0.2"/>
  <cols>
    <col min="1" max="1" width="32.85546875" style="2" customWidth="1"/>
    <col min="2" max="2" width="25.140625" style="2" bestFit="1" customWidth="1"/>
    <col min="3" max="3" width="10.28515625" style="2" bestFit="1" customWidth="1"/>
    <col min="4" max="4" width="11" style="2" bestFit="1" customWidth="1"/>
    <col min="5" max="5" width="9" style="2" customWidth="1"/>
    <col min="6" max="6" width="12.42578125" style="2" bestFit="1" customWidth="1"/>
    <col min="7" max="7" width="11" style="2" customWidth="1"/>
    <col min="8" max="8" width="9.140625" style="2" bestFit="1" customWidth="1"/>
    <col min="9" max="9" width="11" style="2" customWidth="1"/>
    <col min="10" max="10" width="12.28515625" style="2" customWidth="1"/>
    <col min="11" max="11" width="9.28515625" style="2" bestFit="1" customWidth="1"/>
    <col min="12" max="12" width="11.5703125" style="2" bestFit="1" customWidth="1"/>
    <col min="13" max="14" width="9.28515625" style="2" bestFit="1" customWidth="1"/>
    <col min="15" max="15" width="10.5703125" style="2" customWidth="1"/>
    <col min="16" max="16" width="13.28515625" style="2" customWidth="1"/>
    <col min="17" max="17" width="10.28515625" style="2" bestFit="1" customWidth="1"/>
    <col min="18" max="18" width="11.42578125" style="2" bestFit="1" customWidth="1"/>
    <col min="19" max="19" width="6.28515625" style="2" customWidth="1"/>
    <col min="20" max="20" width="10.28515625" style="2" bestFit="1" customWidth="1"/>
    <col min="21" max="21" width="11.42578125" style="2" bestFit="1" customWidth="1"/>
    <col min="22" max="22" width="22.7109375" style="2" bestFit="1" customWidth="1"/>
    <col min="23" max="23" width="19.42578125" style="2" customWidth="1"/>
    <col min="24" max="16384" width="9.140625" style="2"/>
  </cols>
  <sheetData>
    <row r="1" spans="1:24" ht="14.85" customHeight="1" x14ac:dyDescent="0.25">
      <c r="A1" s="1" t="s">
        <v>70</v>
      </c>
    </row>
    <row r="2" spans="1:24" ht="14.85" customHeight="1" x14ac:dyDescent="0.25">
      <c r="A2" s="1" t="s">
        <v>10</v>
      </c>
      <c r="C2" s="2" t="s">
        <v>3</v>
      </c>
      <c r="D2" s="3" t="s">
        <v>5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 t="s">
        <v>6</v>
      </c>
    </row>
    <row r="3" spans="1:24" ht="14.85" customHeight="1" x14ac:dyDescent="0.2">
      <c r="C3" s="2" t="s">
        <v>14</v>
      </c>
      <c r="D3" s="4">
        <v>-0.06</v>
      </c>
      <c r="E3" s="4">
        <v>-0.05</v>
      </c>
      <c r="F3" s="4">
        <v>-0.04</v>
      </c>
      <c r="G3" s="4">
        <v>-0.03</v>
      </c>
      <c r="H3" s="4">
        <v>-0.02</v>
      </c>
      <c r="I3" s="4">
        <v>-0.01</v>
      </c>
      <c r="J3" s="4">
        <v>0</v>
      </c>
      <c r="K3" s="4">
        <v>1E-3</v>
      </c>
      <c r="L3" s="4">
        <v>0.02</v>
      </c>
      <c r="M3" s="4">
        <v>0.03</v>
      </c>
      <c r="N3" s="4">
        <v>0.04</v>
      </c>
      <c r="O3" s="4">
        <v>0.05</v>
      </c>
      <c r="P3" s="4">
        <v>0.06</v>
      </c>
    </row>
    <row r="4" spans="1:24" s="5" customFormat="1" ht="14.85" customHeight="1" x14ac:dyDescent="0.2">
      <c r="C4" s="2" t="s">
        <v>11</v>
      </c>
      <c r="D4" s="6">
        <v>0.94</v>
      </c>
      <c r="E4" s="6">
        <v>0.95</v>
      </c>
      <c r="F4" s="6">
        <v>0.96</v>
      </c>
      <c r="G4" s="6">
        <v>0.97</v>
      </c>
      <c r="H4" s="6">
        <v>0.98</v>
      </c>
      <c r="I4" s="6">
        <v>0.99</v>
      </c>
      <c r="J4" s="6">
        <v>1</v>
      </c>
      <c r="K4" s="6">
        <v>1.01</v>
      </c>
      <c r="L4" s="6">
        <v>1.02</v>
      </c>
      <c r="M4" s="6">
        <v>1.03</v>
      </c>
      <c r="N4" s="6">
        <v>1.04</v>
      </c>
      <c r="O4" s="6">
        <v>1.05</v>
      </c>
      <c r="P4" s="6">
        <v>1.06</v>
      </c>
    </row>
    <row r="5" spans="1:24" ht="14.85" customHeight="1" x14ac:dyDescent="0.2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4" ht="14.85" customHeight="1" x14ac:dyDescent="0.25">
      <c r="A6" s="1" t="s">
        <v>84</v>
      </c>
      <c r="B6" s="2" t="s">
        <v>7</v>
      </c>
      <c r="C6" s="2" t="s">
        <v>11</v>
      </c>
      <c r="E6" s="2" t="s">
        <v>8</v>
      </c>
      <c r="O6" s="2" t="s">
        <v>15</v>
      </c>
      <c r="Q6" s="2" t="s">
        <v>16</v>
      </c>
      <c r="T6" s="2" t="s">
        <v>9</v>
      </c>
    </row>
    <row r="7" spans="1:24" s="9" customFormat="1" ht="14.85" customHeight="1" x14ac:dyDescent="0.25">
      <c r="A7" s="7" t="s">
        <v>0</v>
      </c>
      <c r="B7" s="8">
        <v>0</v>
      </c>
      <c r="C7" s="8">
        <v>1</v>
      </c>
      <c r="E7" s="42">
        <f>$I$65</f>
        <v>236</v>
      </c>
      <c r="O7" s="10">
        <f>$O$65</f>
        <v>20</v>
      </c>
      <c r="Q7" s="10">
        <f>$Q$65</f>
        <v>223</v>
      </c>
      <c r="T7" s="10">
        <f>$T$65</f>
        <v>44</v>
      </c>
    </row>
    <row r="8" spans="1:24" s="13" customFormat="1" ht="14.85" customHeight="1" x14ac:dyDescent="0.25">
      <c r="A8" s="11" t="s">
        <v>1</v>
      </c>
      <c r="B8" s="12">
        <v>0</v>
      </c>
      <c r="C8" s="12">
        <v>1</v>
      </c>
      <c r="E8" s="43">
        <f>$J$65</f>
        <v>283</v>
      </c>
      <c r="O8" s="14">
        <f>$P$65</f>
        <v>29</v>
      </c>
      <c r="Q8" s="14">
        <f>$R$65</f>
        <v>212</v>
      </c>
      <c r="T8" s="14">
        <f>$U$65</f>
        <v>55</v>
      </c>
    </row>
    <row r="9" spans="1:24" ht="14.85" customHeight="1" x14ac:dyDescent="0.25">
      <c r="A9" s="2" t="s">
        <v>2</v>
      </c>
      <c r="B9" s="38">
        <v>0</v>
      </c>
      <c r="C9" s="38">
        <v>1</v>
      </c>
      <c r="E9" s="1">
        <f>$K$65</f>
        <v>0</v>
      </c>
      <c r="O9" s="16"/>
      <c r="Q9" s="16"/>
    </row>
    <row r="10" spans="1:24" ht="14.85" customHeight="1" x14ac:dyDescent="0.2">
      <c r="E10" s="2">
        <f>SUM(E7:E9)</f>
        <v>519</v>
      </c>
      <c r="F10" s="2">
        <f>SUM(M14:M64)</f>
        <v>1</v>
      </c>
      <c r="G10" s="2" t="str">
        <f>IF(F10=1,"TIE","TIES")</f>
        <v>TIE</v>
      </c>
      <c r="H10" s="2" t="s">
        <v>4</v>
      </c>
      <c r="O10" s="2" t="s">
        <v>17</v>
      </c>
      <c r="Q10" s="16">
        <f>SUM(Q7:Q9)</f>
        <v>435</v>
      </c>
      <c r="T10" s="16">
        <f>SUM(T7:T9)</f>
        <v>99</v>
      </c>
    </row>
    <row r="12" spans="1:24" ht="14.85" customHeight="1" x14ac:dyDescent="0.25">
      <c r="A12" s="15" t="s">
        <v>88</v>
      </c>
      <c r="C12" s="2" t="s">
        <v>74</v>
      </c>
      <c r="F12" s="2" t="s">
        <v>12</v>
      </c>
      <c r="I12" s="2" t="s">
        <v>8</v>
      </c>
      <c r="O12" s="2" t="s">
        <v>15</v>
      </c>
      <c r="Q12" s="2" t="s">
        <v>16</v>
      </c>
      <c r="T12" s="2" t="s">
        <v>9</v>
      </c>
      <c r="W12" s="38">
        <v>3</v>
      </c>
    </row>
    <row r="13" spans="1:24" ht="14.85" customHeight="1" x14ac:dyDescent="0.25">
      <c r="A13" s="1" t="s">
        <v>85</v>
      </c>
      <c r="B13" s="2" t="s">
        <v>8</v>
      </c>
      <c r="C13" s="17" t="s">
        <v>0</v>
      </c>
      <c r="D13" s="13" t="s">
        <v>1</v>
      </c>
      <c r="E13" s="2" t="s">
        <v>2</v>
      </c>
      <c r="F13" s="9" t="s">
        <v>0</v>
      </c>
      <c r="G13" s="13" t="s">
        <v>1</v>
      </c>
      <c r="H13" s="2" t="s">
        <v>2</v>
      </c>
      <c r="I13" s="9" t="s">
        <v>0</v>
      </c>
      <c r="J13" s="13" t="s">
        <v>1</v>
      </c>
      <c r="K13" s="2" t="s">
        <v>2</v>
      </c>
      <c r="L13" s="2">
        <f>$M$65</f>
        <v>1</v>
      </c>
      <c r="M13" s="2" t="str">
        <f>IF(L13=1,"TIE","TIES")</f>
        <v>TIE</v>
      </c>
      <c r="O13" s="9" t="s">
        <v>0</v>
      </c>
      <c r="P13" s="13" t="s">
        <v>1</v>
      </c>
      <c r="Q13" s="17" t="s">
        <v>0</v>
      </c>
      <c r="R13" s="13" t="s">
        <v>1</v>
      </c>
      <c r="T13" s="9" t="s">
        <v>0</v>
      </c>
      <c r="U13" s="13" t="s">
        <v>1</v>
      </c>
      <c r="W13" s="2" t="s">
        <v>75</v>
      </c>
      <c r="X13" s="2" t="s">
        <v>71</v>
      </c>
    </row>
    <row r="14" spans="1:24" ht="14.85" customHeight="1" x14ac:dyDescent="0.25">
      <c r="A14" s="39" t="s">
        <v>19</v>
      </c>
      <c r="B14" s="2">
        <v>9</v>
      </c>
      <c r="C14" s="18">
        <v>38</v>
      </c>
      <c r="D14" s="12">
        <v>57</v>
      </c>
      <c r="E14" s="37">
        <f>100-(C14+D14)</f>
        <v>5</v>
      </c>
      <c r="F14" s="19">
        <f>C14*$C$7</f>
        <v>38</v>
      </c>
      <c r="G14" s="20">
        <f>D14*$C$8</f>
        <v>57</v>
      </c>
      <c r="H14" s="21">
        <f>E14*$C$9</f>
        <v>5</v>
      </c>
      <c r="I14" s="9">
        <f>IF(F14&gt;G14,B14,0)</f>
        <v>0</v>
      </c>
      <c r="J14" s="13">
        <f>IF(G14&gt;F14,B14,0)</f>
        <v>9</v>
      </c>
      <c r="L14" s="2" t="str">
        <f>IF(F14=G14,"TIE", "")</f>
        <v/>
      </c>
      <c r="M14" s="2">
        <f>IF(L14="TIE",1,0)</f>
        <v>0</v>
      </c>
      <c r="O14" s="10" t="str">
        <f>IF(F14&gt;G14,1,"")</f>
        <v/>
      </c>
      <c r="P14" s="14">
        <f>IF(G14&gt;F14,1,"")</f>
        <v>1</v>
      </c>
      <c r="Q14" s="16">
        <f>INT((($B14-2)*F14/SUM(F14:G14)+0.5))</f>
        <v>3</v>
      </c>
      <c r="R14" s="14">
        <f>(B14-2)-Q14</f>
        <v>4</v>
      </c>
      <c r="S14" s="16" t="str">
        <f t="shared" ref="S14:S21" si="0">IF(SUM(Q14:R14)=(B14-2),"","error")</f>
        <v/>
      </c>
      <c r="T14" s="9">
        <v>0</v>
      </c>
      <c r="U14" s="13">
        <v>2</v>
      </c>
      <c r="V14" s="2" t="s">
        <v>18</v>
      </c>
      <c r="W14" s="2" t="str">
        <f>(IF((IF(F14-G14&lt;=$W$12,1,0)*(IF(G14-F14&lt;=$W$12,1,0))=1),A14,""))</f>
        <v/>
      </c>
    </row>
    <row r="15" spans="1:24" ht="14.85" customHeight="1" x14ac:dyDescent="0.25">
      <c r="A15" s="39" t="s">
        <v>20</v>
      </c>
      <c r="B15" s="2">
        <v>3</v>
      </c>
      <c r="C15" s="18">
        <v>43</v>
      </c>
      <c r="D15" s="12">
        <v>52</v>
      </c>
      <c r="E15" s="37">
        <f t="shared" ref="E15:E64" si="1">100-(C15+D15)</f>
        <v>5</v>
      </c>
      <c r="F15" s="19">
        <f>C15*$C$7</f>
        <v>43</v>
      </c>
      <c r="G15" s="20">
        <f t="shared" ref="G15:G64" si="2">D15*$C$8</f>
        <v>52</v>
      </c>
      <c r="H15" s="21">
        <f t="shared" ref="H15:H64" si="3">E15*$C$9</f>
        <v>5</v>
      </c>
      <c r="I15" s="9">
        <f t="shared" ref="I15:I34" si="4">IF(F15&gt;G15,B15,0)</f>
        <v>0</v>
      </c>
      <c r="J15" s="13">
        <f t="shared" ref="J15:J32" si="5">IF(G15&gt;F15,B15,0)</f>
        <v>3</v>
      </c>
      <c r="L15" s="2" t="str">
        <f t="shared" ref="L15:L64" si="6">IF(F15=G15,"TIE", "")</f>
        <v/>
      </c>
      <c r="M15" s="2">
        <f t="shared" ref="M15:M64" si="7">IF(L15="TIE",1,0)</f>
        <v>0</v>
      </c>
      <c r="O15" s="10" t="str">
        <f t="shared" ref="O15:O64" si="8">IF(F15&gt;G15,1,"")</f>
        <v/>
      </c>
      <c r="P15" s="14">
        <f t="shared" ref="P15:P64" si="9">IF(G15&gt;F15,1,"")</f>
        <v>1</v>
      </c>
      <c r="Q15" s="16">
        <f t="shared" ref="Q15:Q64" si="10">INT((($B15-2)*F15/SUM(F15:G15)+0.5))</f>
        <v>0</v>
      </c>
      <c r="R15" s="14">
        <f t="shared" ref="R15:R64" si="11">(B15-2)-Q15</f>
        <v>1</v>
      </c>
      <c r="S15" s="16" t="str">
        <f t="shared" si="0"/>
        <v/>
      </c>
      <c r="T15" s="9">
        <v>0</v>
      </c>
      <c r="U15" s="13">
        <v>2</v>
      </c>
      <c r="V15" s="2" t="s">
        <v>18</v>
      </c>
      <c r="W15" s="2" t="str">
        <f t="shared" ref="W15:W64" si="12">(IF((IF(F15-G15&lt;=$W$12,1,0)*(IF(G15-F15&lt;=$W$12,1,0))=1),A15,""))</f>
        <v/>
      </c>
      <c r="X15" s="2">
        <v>1</v>
      </c>
    </row>
    <row r="16" spans="1:24" ht="14.85" customHeight="1" x14ac:dyDescent="0.25">
      <c r="A16" s="39" t="s">
        <v>21</v>
      </c>
      <c r="B16" s="2">
        <v>11</v>
      </c>
      <c r="C16" s="18">
        <v>47</v>
      </c>
      <c r="D16" s="12">
        <v>49</v>
      </c>
      <c r="E16" s="37">
        <f t="shared" si="1"/>
        <v>4</v>
      </c>
      <c r="F16" s="19">
        <f t="shared" ref="F16:F64" si="13">C16*$C$7</f>
        <v>47</v>
      </c>
      <c r="G16" s="20">
        <f t="shared" si="2"/>
        <v>49</v>
      </c>
      <c r="H16" s="21">
        <f t="shared" si="3"/>
        <v>4</v>
      </c>
      <c r="I16" s="9">
        <f t="shared" si="4"/>
        <v>0</v>
      </c>
      <c r="J16" s="13">
        <f t="shared" si="5"/>
        <v>11</v>
      </c>
      <c r="L16" s="2" t="str">
        <f t="shared" si="6"/>
        <v/>
      </c>
      <c r="M16" s="2">
        <f t="shared" si="7"/>
        <v>0</v>
      </c>
      <c r="O16" s="10" t="str">
        <f t="shared" si="8"/>
        <v/>
      </c>
      <c r="P16" s="14">
        <f t="shared" si="9"/>
        <v>1</v>
      </c>
      <c r="Q16" s="16">
        <f t="shared" si="10"/>
        <v>4</v>
      </c>
      <c r="R16" s="14">
        <f t="shared" si="11"/>
        <v>5</v>
      </c>
      <c r="S16" s="16" t="str">
        <f t="shared" si="0"/>
        <v/>
      </c>
      <c r="T16" s="9">
        <f>IF(F16&gt;G16,2,1)</f>
        <v>1</v>
      </c>
      <c r="U16" s="13">
        <f>IF(G16&gt;F16,1,0)</f>
        <v>1</v>
      </c>
      <c r="V16" s="22" t="s">
        <v>72</v>
      </c>
      <c r="W16" s="2" t="str">
        <f t="shared" si="12"/>
        <v>Arizona (AZ)</v>
      </c>
      <c r="X16" s="22">
        <v>1</v>
      </c>
    </row>
    <row r="17" spans="1:24" ht="14.85" customHeight="1" x14ac:dyDescent="0.25">
      <c r="A17" s="39" t="s">
        <v>22</v>
      </c>
      <c r="B17" s="2">
        <v>6</v>
      </c>
      <c r="C17" s="18">
        <v>40</v>
      </c>
      <c r="D17" s="12">
        <v>55</v>
      </c>
      <c r="E17" s="37">
        <f t="shared" si="1"/>
        <v>5</v>
      </c>
      <c r="F17" s="19">
        <f t="shared" si="13"/>
        <v>40</v>
      </c>
      <c r="G17" s="20">
        <f t="shared" si="2"/>
        <v>55</v>
      </c>
      <c r="H17" s="21">
        <f t="shared" si="3"/>
        <v>5</v>
      </c>
      <c r="I17" s="9">
        <f t="shared" si="4"/>
        <v>0</v>
      </c>
      <c r="J17" s="13">
        <f t="shared" si="5"/>
        <v>6</v>
      </c>
      <c r="L17" s="2" t="str">
        <f t="shared" si="6"/>
        <v/>
      </c>
      <c r="M17" s="2">
        <f t="shared" si="7"/>
        <v>0</v>
      </c>
      <c r="O17" s="10" t="str">
        <f t="shared" si="8"/>
        <v/>
      </c>
      <c r="P17" s="14">
        <f t="shared" si="9"/>
        <v>1</v>
      </c>
      <c r="Q17" s="16">
        <f t="shared" si="10"/>
        <v>2</v>
      </c>
      <c r="R17" s="14">
        <f t="shared" si="11"/>
        <v>2</v>
      </c>
      <c r="S17" s="16" t="str">
        <f t="shared" si="0"/>
        <v/>
      </c>
      <c r="T17" s="9">
        <v>0</v>
      </c>
      <c r="U17" s="13">
        <v>2</v>
      </c>
      <c r="V17" s="2" t="s">
        <v>18</v>
      </c>
      <c r="W17" s="2" t="str">
        <f t="shared" si="12"/>
        <v/>
      </c>
      <c r="X17" s="22">
        <v>1</v>
      </c>
    </row>
    <row r="18" spans="1:24" ht="14.85" customHeight="1" x14ac:dyDescent="0.25">
      <c r="A18" s="39" t="s">
        <v>23</v>
      </c>
      <c r="B18" s="2">
        <v>54</v>
      </c>
      <c r="C18" s="18">
        <v>58</v>
      </c>
      <c r="D18" s="12">
        <v>33</v>
      </c>
      <c r="E18" s="37">
        <f t="shared" si="1"/>
        <v>9</v>
      </c>
      <c r="F18" s="19">
        <f t="shared" si="13"/>
        <v>58</v>
      </c>
      <c r="G18" s="20">
        <f t="shared" si="2"/>
        <v>33</v>
      </c>
      <c r="H18" s="21">
        <f t="shared" si="3"/>
        <v>9</v>
      </c>
      <c r="I18" s="9">
        <f t="shared" si="4"/>
        <v>54</v>
      </c>
      <c r="J18" s="13">
        <f t="shared" si="5"/>
        <v>0</v>
      </c>
      <c r="L18" s="2" t="str">
        <f t="shared" si="6"/>
        <v/>
      </c>
      <c r="M18" s="2">
        <f t="shared" si="7"/>
        <v>0</v>
      </c>
      <c r="O18" s="10">
        <f t="shared" si="8"/>
        <v>1</v>
      </c>
      <c r="P18" s="14" t="str">
        <f t="shared" si="9"/>
        <v/>
      </c>
      <c r="Q18" s="16">
        <f t="shared" si="10"/>
        <v>33</v>
      </c>
      <c r="R18" s="14">
        <f t="shared" si="11"/>
        <v>19</v>
      </c>
      <c r="S18" s="16" t="str">
        <f t="shared" si="0"/>
        <v/>
      </c>
      <c r="T18" s="9">
        <f>IF(F18&gt;G18,2,1)</f>
        <v>2</v>
      </c>
      <c r="U18" s="13">
        <f>IF(G18&gt;F18,1,0)</f>
        <v>0</v>
      </c>
      <c r="V18" s="22" t="s">
        <v>72</v>
      </c>
      <c r="W18" s="2" t="str">
        <f t="shared" si="12"/>
        <v/>
      </c>
      <c r="X18" s="22">
        <v>1</v>
      </c>
    </row>
    <row r="19" spans="1:24" ht="14.85" customHeight="1" x14ac:dyDescent="0.25">
      <c r="A19" s="39" t="s">
        <v>24</v>
      </c>
      <c r="B19" s="2">
        <v>10</v>
      </c>
      <c r="C19" s="18">
        <v>53</v>
      </c>
      <c r="D19" s="12">
        <v>42</v>
      </c>
      <c r="E19" s="37">
        <f t="shared" si="1"/>
        <v>5</v>
      </c>
      <c r="F19" s="19">
        <f t="shared" si="13"/>
        <v>53</v>
      </c>
      <c r="G19" s="20">
        <f t="shared" si="2"/>
        <v>42</v>
      </c>
      <c r="H19" s="21">
        <f t="shared" si="3"/>
        <v>5</v>
      </c>
      <c r="I19" s="9">
        <f t="shared" si="4"/>
        <v>10</v>
      </c>
      <c r="J19" s="13">
        <f t="shared" si="5"/>
        <v>0</v>
      </c>
      <c r="L19" s="2" t="str">
        <f t="shared" si="6"/>
        <v/>
      </c>
      <c r="M19" s="2">
        <f t="shared" si="7"/>
        <v>0</v>
      </c>
      <c r="O19" s="10">
        <f t="shared" si="8"/>
        <v>1</v>
      </c>
      <c r="P19" s="14" t="str">
        <f t="shared" si="9"/>
        <v/>
      </c>
      <c r="Q19" s="16">
        <f t="shared" si="10"/>
        <v>4</v>
      </c>
      <c r="R19" s="14">
        <f t="shared" si="11"/>
        <v>4</v>
      </c>
      <c r="S19" s="16" t="str">
        <f t="shared" si="0"/>
        <v/>
      </c>
      <c r="T19" s="9">
        <v>2</v>
      </c>
      <c r="U19" s="13"/>
      <c r="V19" s="2" t="s">
        <v>18</v>
      </c>
      <c r="W19" s="2" t="str">
        <f t="shared" si="12"/>
        <v/>
      </c>
      <c r="X19" s="22">
        <v>1</v>
      </c>
    </row>
    <row r="20" spans="1:24" ht="14.85" customHeight="1" x14ac:dyDescent="0.25">
      <c r="A20" s="39" t="s">
        <v>25</v>
      </c>
      <c r="B20" s="2">
        <v>7</v>
      </c>
      <c r="C20" s="18">
        <v>57</v>
      </c>
      <c r="D20" s="12">
        <v>41</v>
      </c>
      <c r="E20" s="37">
        <f t="shared" si="1"/>
        <v>2</v>
      </c>
      <c r="F20" s="19">
        <f t="shared" si="13"/>
        <v>57</v>
      </c>
      <c r="G20" s="20">
        <f t="shared" si="2"/>
        <v>41</v>
      </c>
      <c r="H20" s="21">
        <f t="shared" si="3"/>
        <v>2</v>
      </c>
      <c r="I20" s="9">
        <f t="shared" si="4"/>
        <v>7</v>
      </c>
      <c r="J20" s="13">
        <f t="shared" si="5"/>
        <v>0</v>
      </c>
      <c r="L20" s="2" t="str">
        <f t="shared" si="6"/>
        <v/>
      </c>
      <c r="M20" s="2">
        <f t="shared" si="7"/>
        <v>0</v>
      </c>
      <c r="O20" s="10">
        <f t="shared" si="8"/>
        <v>1</v>
      </c>
      <c r="P20" s="14" t="str">
        <f t="shared" si="9"/>
        <v/>
      </c>
      <c r="Q20" s="16">
        <f t="shared" si="10"/>
        <v>3</v>
      </c>
      <c r="R20" s="14">
        <f t="shared" si="11"/>
        <v>2</v>
      </c>
      <c r="S20" s="16" t="str">
        <f t="shared" si="0"/>
        <v/>
      </c>
      <c r="T20" s="9">
        <f>IF(F20&gt;G20,2,1)</f>
        <v>2</v>
      </c>
      <c r="U20" s="13">
        <f>IF(G20&gt;F20,1,0)</f>
        <v>0</v>
      </c>
      <c r="V20" s="22" t="s">
        <v>72</v>
      </c>
      <c r="W20" s="2" t="str">
        <f t="shared" si="12"/>
        <v/>
      </c>
      <c r="X20" s="22">
        <v>1</v>
      </c>
    </row>
    <row r="21" spans="1:24" ht="14.85" customHeight="1" x14ac:dyDescent="0.25">
      <c r="A21" s="39" t="s">
        <v>26</v>
      </c>
      <c r="B21" s="2">
        <v>3</v>
      </c>
      <c r="C21" s="18">
        <v>54</v>
      </c>
      <c r="D21" s="12">
        <v>37</v>
      </c>
      <c r="E21" s="37">
        <f t="shared" si="1"/>
        <v>9</v>
      </c>
      <c r="F21" s="19">
        <f t="shared" si="13"/>
        <v>54</v>
      </c>
      <c r="G21" s="20">
        <f t="shared" si="2"/>
        <v>37</v>
      </c>
      <c r="H21" s="21">
        <f t="shared" si="3"/>
        <v>9</v>
      </c>
      <c r="I21" s="9">
        <f t="shared" si="4"/>
        <v>3</v>
      </c>
      <c r="J21" s="13">
        <f t="shared" si="5"/>
        <v>0</v>
      </c>
      <c r="L21" s="2" t="str">
        <f t="shared" si="6"/>
        <v/>
      </c>
      <c r="M21" s="2">
        <f t="shared" si="7"/>
        <v>0</v>
      </c>
      <c r="O21" s="10">
        <f t="shared" si="8"/>
        <v>1</v>
      </c>
      <c r="P21" s="14" t="str">
        <f t="shared" si="9"/>
        <v/>
      </c>
      <c r="Q21" s="16">
        <f t="shared" si="10"/>
        <v>1</v>
      </c>
      <c r="R21" s="14">
        <f t="shared" si="11"/>
        <v>0</v>
      </c>
      <c r="S21" s="16" t="str">
        <f t="shared" si="0"/>
        <v/>
      </c>
      <c r="T21" s="9">
        <f>IF(F21&gt;G21,2,1)</f>
        <v>2</v>
      </c>
      <c r="U21" s="13">
        <f>IF(G21&gt;F21,1,0)</f>
        <v>0</v>
      </c>
      <c r="V21" s="22" t="s">
        <v>72</v>
      </c>
      <c r="W21" s="2" t="str">
        <f t="shared" si="12"/>
        <v/>
      </c>
      <c r="X21" s="22">
        <v>1</v>
      </c>
    </row>
    <row r="22" spans="1:24" s="23" customFormat="1" ht="14.85" customHeight="1" x14ac:dyDescent="0.2">
      <c r="A22" s="40" t="s">
        <v>27</v>
      </c>
      <c r="B22" s="23">
        <v>3</v>
      </c>
      <c r="C22" s="24">
        <v>90</v>
      </c>
      <c r="D22" s="25">
        <v>7</v>
      </c>
      <c r="E22" s="41">
        <f t="shared" si="1"/>
        <v>3</v>
      </c>
      <c r="F22" s="26">
        <f t="shared" si="13"/>
        <v>90</v>
      </c>
      <c r="G22" s="27">
        <f t="shared" si="2"/>
        <v>7</v>
      </c>
      <c r="H22" s="28">
        <f t="shared" si="3"/>
        <v>3</v>
      </c>
      <c r="I22" s="29">
        <f t="shared" si="4"/>
        <v>3</v>
      </c>
      <c r="J22" s="30">
        <f t="shared" si="5"/>
        <v>0</v>
      </c>
      <c r="L22" s="23" t="str">
        <f t="shared" si="6"/>
        <v/>
      </c>
      <c r="M22" s="23">
        <f t="shared" si="7"/>
        <v>0</v>
      </c>
      <c r="O22" s="31"/>
      <c r="P22" s="32" t="str">
        <f t="shared" si="9"/>
        <v/>
      </c>
      <c r="Q22" s="33"/>
      <c r="R22" s="32"/>
      <c r="S22" s="33"/>
      <c r="T22" s="29"/>
      <c r="U22" s="30"/>
      <c r="W22" s="2" t="str">
        <f t="shared" si="12"/>
        <v/>
      </c>
      <c r="X22" s="34"/>
    </row>
    <row r="23" spans="1:24" ht="14.85" customHeight="1" x14ac:dyDescent="0.25">
      <c r="A23" s="39" t="s">
        <v>28</v>
      </c>
      <c r="B23" s="2">
        <v>30</v>
      </c>
      <c r="C23" s="18">
        <v>45</v>
      </c>
      <c r="D23" s="12">
        <v>51</v>
      </c>
      <c r="E23" s="37">
        <f t="shared" si="1"/>
        <v>4</v>
      </c>
      <c r="F23" s="19">
        <f t="shared" si="13"/>
        <v>45</v>
      </c>
      <c r="G23" s="20">
        <f t="shared" si="2"/>
        <v>51</v>
      </c>
      <c r="H23" s="21">
        <f t="shared" si="3"/>
        <v>4</v>
      </c>
      <c r="I23" s="9">
        <f t="shared" si="4"/>
        <v>0</v>
      </c>
      <c r="J23" s="13">
        <f t="shared" si="5"/>
        <v>30</v>
      </c>
      <c r="L23" s="2" t="str">
        <f t="shared" si="6"/>
        <v/>
      </c>
      <c r="M23" s="2">
        <f t="shared" si="7"/>
        <v>0</v>
      </c>
      <c r="O23" s="10" t="str">
        <f t="shared" si="8"/>
        <v/>
      </c>
      <c r="P23" s="14">
        <f t="shared" si="9"/>
        <v>1</v>
      </c>
      <c r="Q23" s="16">
        <f t="shared" si="10"/>
        <v>13</v>
      </c>
      <c r="R23" s="14">
        <f t="shared" si="11"/>
        <v>15</v>
      </c>
      <c r="S23" s="16" t="str">
        <f t="shared" ref="S23:S64" si="14">IF(SUM(Q23:R23)=(B23-2),"","error")</f>
        <v/>
      </c>
      <c r="T23" s="9">
        <f>IF(F23&gt;G23,1,0)</f>
        <v>0</v>
      </c>
      <c r="U23" s="13">
        <f>IF(F23&lt;G23,2,1)</f>
        <v>2</v>
      </c>
      <c r="V23" s="22" t="s">
        <v>73</v>
      </c>
      <c r="W23" s="2" t="str">
        <f t="shared" si="12"/>
        <v/>
      </c>
      <c r="X23" s="22">
        <v>1</v>
      </c>
    </row>
    <row r="24" spans="1:24" ht="14.85" customHeight="1" x14ac:dyDescent="0.25">
      <c r="A24" s="39" t="s">
        <v>29</v>
      </c>
      <c r="B24" s="2">
        <v>16</v>
      </c>
      <c r="C24" s="18">
        <v>47</v>
      </c>
      <c r="D24" s="12">
        <v>48</v>
      </c>
      <c r="E24" s="37">
        <f t="shared" si="1"/>
        <v>5</v>
      </c>
      <c r="F24" s="19">
        <f t="shared" si="13"/>
        <v>47</v>
      </c>
      <c r="G24" s="20">
        <f t="shared" si="2"/>
        <v>48</v>
      </c>
      <c r="H24" s="21">
        <f t="shared" si="3"/>
        <v>5</v>
      </c>
      <c r="I24" s="9">
        <f t="shared" si="4"/>
        <v>0</v>
      </c>
      <c r="J24" s="13">
        <f t="shared" si="5"/>
        <v>16</v>
      </c>
      <c r="L24" s="2" t="str">
        <f t="shared" si="6"/>
        <v/>
      </c>
      <c r="M24" s="2">
        <f t="shared" si="7"/>
        <v>0</v>
      </c>
      <c r="O24" s="10" t="str">
        <f t="shared" si="8"/>
        <v/>
      </c>
      <c r="P24" s="14">
        <f t="shared" si="9"/>
        <v>1</v>
      </c>
      <c r="Q24" s="16">
        <f t="shared" si="10"/>
        <v>7</v>
      </c>
      <c r="R24" s="14">
        <f t="shared" si="11"/>
        <v>7</v>
      </c>
      <c r="S24" s="16" t="str">
        <f t="shared" si="14"/>
        <v/>
      </c>
      <c r="T24" s="9">
        <v>2</v>
      </c>
      <c r="U24" s="13">
        <v>0</v>
      </c>
      <c r="V24" s="2" t="s">
        <v>18</v>
      </c>
      <c r="W24" s="2" t="str">
        <f t="shared" si="12"/>
        <v>Georgia (GA)</v>
      </c>
      <c r="X24" s="22">
        <v>1</v>
      </c>
    </row>
    <row r="25" spans="1:24" ht="14.85" customHeight="1" x14ac:dyDescent="0.25">
      <c r="A25" s="39" t="s">
        <v>30</v>
      </c>
      <c r="B25" s="2">
        <v>4</v>
      </c>
      <c r="C25" s="18">
        <v>42</v>
      </c>
      <c r="D25" s="12">
        <v>34</v>
      </c>
      <c r="E25" s="37">
        <f t="shared" si="1"/>
        <v>24</v>
      </c>
      <c r="F25" s="19">
        <f t="shared" si="13"/>
        <v>42</v>
      </c>
      <c r="G25" s="20">
        <f t="shared" si="2"/>
        <v>34</v>
      </c>
      <c r="H25" s="21">
        <f t="shared" si="3"/>
        <v>24</v>
      </c>
      <c r="I25" s="9">
        <f t="shared" si="4"/>
        <v>4</v>
      </c>
      <c r="J25" s="13">
        <f t="shared" si="5"/>
        <v>0</v>
      </c>
      <c r="L25" s="2" t="str">
        <f t="shared" si="6"/>
        <v/>
      </c>
      <c r="M25" s="2">
        <f t="shared" si="7"/>
        <v>0</v>
      </c>
      <c r="O25" s="10">
        <f t="shared" si="8"/>
        <v>1</v>
      </c>
      <c r="P25" s="14" t="str">
        <f t="shared" si="9"/>
        <v/>
      </c>
      <c r="Q25" s="16">
        <f t="shared" si="10"/>
        <v>1</v>
      </c>
      <c r="R25" s="14">
        <f t="shared" si="11"/>
        <v>1</v>
      </c>
      <c r="S25" s="16" t="str">
        <f t="shared" si="14"/>
        <v/>
      </c>
      <c r="T25" s="9">
        <f>IF(F25&gt;G25,2,1)</f>
        <v>2</v>
      </c>
      <c r="U25" s="13">
        <f>IF(G25&gt;F25,1,0)</f>
        <v>0</v>
      </c>
      <c r="V25" s="22" t="s">
        <v>72</v>
      </c>
      <c r="W25" s="2" t="str">
        <f t="shared" si="12"/>
        <v/>
      </c>
      <c r="X25" s="22"/>
    </row>
    <row r="26" spans="1:24" ht="14.85" customHeight="1" x14ac:dyDescent="0.25">
      <c r="A26" s="39" t="s">
        <v>31</v>
      </c>
      <c r="B26" s="2">
        <v>4</v>
      </c>
      <c r="C26" s="18">
        <v>26</v>
      </c>
      <c r="D26" s="12">
        <v>55</v>
      </c>
      <c r="E26" s="37">
        <f t="shared" si="1"/>
        <v>19</v>
      </c>
      <c r="F26" s="19">
        <f t="shared" si="13"/>
        <v>26</v>
      </c>
      <c r="G26" s="20">
        <f t="shared" si="2"/>
        <v>55</v>
      </c>
      <c r="H26" s="21">
        <f t="shared" si="3"/>
        <v>19</v>
      </c>
      <c r="I26" s="9">
        <f t="shared" si="4"/>
        <v>0</v>
      </c>
      <c r="J26" s="13">
        <f t="shared" si="5"/>
        <v>4</v>
      </c>
      <c r="L26" s="2" t="str">
        <f t="shared" si="6"/>
        <v/>
      </c>
      <c r="M26" s="2">
        <f t="shared" si="7"/>
        <v>0</v>
      </c>
      <c r="O26" s="10" t="str">
        <f t="shared" si="8"/>
        <v/>
      </c>
      <c r="P26" s="14">
        <f t="shared" si="9"/>
        <v>1</v>
      </c>
      <c r="Q26" s="16">
        <f t="shared" si="10"/>
        <v>1</v>
      </c>
      <c r="R26" s="14">
        <f t="shared" si="11"/>
        <v>1</v>
      </c>
      <c r="S26" s="16" t="str">
        <f t="shared" si="14"/>
        <v/>
      </c>
      <c r="T26" s="9">
        <v>0</v>
      </c>
      <c r="U26" s="13">
        <v>2</v>
      </c>
      <c r="V26" s="2" t="s">
        <v>18</v>
      </c>
      <c r="W26" s="2" t="str">
        <f t="shared" si="12"/>
        <v/>
      </c>
      <c r="X26" s="22"/>
    </row>
    <row r="27" spans="1:24" ht="14.85" customHeight="1" x14ac:dyDescent="0.25">
      <c r="A27" s="39" t="s">
        <v>32</v>
      </c>
      <c r="B27" s="2">
        <v>19</v>
      </c>
      <c r="C27" s="18">
        <v>59</v>
      </c>
      <c r="D27" s="12">
        <v>41</v>
      </c>
      <c r="E27" s="37">
        <f t="shared" si="1"/>
        <v>0</v>
      </c>
      <c r="F27" s="19">
        <f t="shared" si="13"/>
        <v>59</v>
      </c>
      <c r="G27" s="20">
        <f t="shared" si="2"/>
        <v>41</v>
      </c>
      <c r="H27" s="21">
        <f t="shared" si="3"/>
        <v>0</v>
      </c>
      <c r="I27" s="9">
        <f t="shared" si="4"/>
        <v>19</v>
      </c>
      <c r="J27" s="13">
        <f t="shared" si="5"/>
        <v>0</v>
      </c>
      <c r="L27" s="2" t="str">
        <f t="shared" si="6"/>
        <v/>
      </c>
      <c r="M27" s="2">
        <f t="shared" si="7"/>
        <v>0</v>
      </c>
      <c r="O27" s="10">
        <f t="shared" si="8"/>
        <v>1</v>
      </c>
      <c r="P27" s="14" t="str">
        <f t="shared" si="9"/>
        <v/>
      </c>
      <c r="Q27" s="16">
        <f t="shared" si="10"/>
        <v>10</v>
      </c>
      <c r="R27" s="14">
        <f t="shared" si="11"/>
        <v>7</v>
      </c>
      <c r="S27" s="16" t="str">
        <f t="shared" si="14"/>
        <v/>
      </c>
      <c r="T27" s="9">
        <v>2</v>
      </c>
      <c r="U27" s="13">
        <v>0</v>
      </c>
      <c r="V27" s="2" t="s">
        <v>18</v>
      </c>
      <c r="W27" s="2" t="str">
        <f t="shared" si="12"/>
        <v/>
      </c>
      <c r="X27" s="22"/>
    </row>
    <row r="28" spans="1:24" ht="14.85" customHeight="1" x14ac:dyDescent="0.25">
      <c r="A28" s="39" t="s">
        <v>33</v>
      </c>
      <c r="B28" s="2">
        <v>11</v>
      </c>
      <c r="C28" s="18">
        <v>40</v>
      </c>
      <c r="D28" s="12">
        <v>56</v>
      </c>
      <c r="E28" s="37">
        <f t="shared" si="1"/>
        <v>4</v>
      </c>
      <c r="F28" s="19">
        <f t="shared" si="13"/>
        <v>40</v>
      </c>
      <c r="G28" s="20">
        <f t="shared" si="2"/>
        <v>56</v>
      </c>
      <c r="H28" s="21">
        <f t="shared" si="3"/>
        <v>4</v>
      </c>
      <c r="I28" s="9">
        <f t="shared" si="4"/>
        <v>0</v>
      </c>
      <c r="J28" s="13">
        <f t="shared" si="5"/>
        <v>11</v>
      </c>
      <c r="L28" s="2" t="str">
        <f t="shared" si="6"/>
        <v/>
      </c>
      <c r="M28" s="2">
        <f t="shared" si="7"/>
        <v>0</v>
      </c>
      <c r="O28" s="10" t="str">
        <f t="shared" si="8"/>
        <v/>
      </c>
      <c r="P28" s="14">
        <f t="shared" si="9"/>
        <v>1</v>
      </c>
      <c r="Q28" s="16">
        <f t="shared" si="10"/>
        <v>4</v>
      </c>
      <c r="R28" s="14">
        <f t="shared" si="11"/>
        <v>5</v>
      </c>
      <c r="S28" s="16" t="str">
        <f t="shared" si="14"/>
        <v/>
      </c>
      <c r="T28" s="9">
        <f>IF(F28&gt;G28,1,0)</f>
        <v>0</v>
      </c>
      <c r="U28" s="13">
        <f>IF(F28&lt;G28,2,1)</f>
        <v>2</v>
      </c>
      <c r="V28" s="22" t="s">
        <v>73</v>
      </c>
      <c r="W28" s="2" t="str">
        <f t="shared" si="12"/>
        <v/>
      </c>
      <c r="X28" s="22">
        <v>1</v>
      </c>
    </row>
    <row r="29" spans="1:24" ht="14.85" customHeight="1" x14ac:dyDescent="0.25">
      <c r="A29" s="39" t="s">
        <v>34</v>
      </c>
      <c r="B29" s="2">
        <v>6</v>
      </c>
      <c r="C29" s="18">
        <v>44</v>
      </c>
      <c r="D29" s="12">
        <v>49</v>
      </c>
      <c r="E29" s="37">
        <f t="shared" si="1"/>
        <v>7</v>
      </c>
      <c r="F29" s="19">
        <f t="shared" si="13"/>
        <v>44</v>
      </c>
      <c r="G29" s="20">
        <f t="shared" si="2"/>
        <v>49</v>
      </c>
      <c r="H29" s="21">
        <f t="shared" si="3"/>
        <v>7</v>
      </c>
      <c r="I29" s="9">
        <f t="shared" si="4"/>
        <v>0</v>
      </c>
      <c r="J29" s="13">
        <f t="shared" si="5"/>
        <v>6</v>
      </c>
      <c r="L29" s="2" t="str">
        <f t="shared" si="6"/>
        <v/>
      </c>
      <c r="M29" s="2">
        <f t="shared" si="7"/>
        <v>0</v>
      </c>
      <c r="O29" s="10" t="str">
        <f t="shared" si="8"/>
        <v/>
      </c>
      <c r="P29" s="14">
        <f t="shared" si="9"/>
        <v>1</v>
      </c>
      <c r="Q29" s="16">
        <f t="shared" si="10"/>
        <v>2</v>
      </c>
      <c r="R29" s="14">
        <f t="shared" si="11"/>
        <v>2</v>
      </c>
      <c r="S29" s="16" t="str">
        <f t="shared" si="14"/>
        <v/>
      </c>
      <c r="T29" s="9">
        <v>0</v>
      </c>
      <c r="U29" s="13">
        <v>2</v>
      </c>
      <c r="V29" s="2" t="s">
        <v>18</v>
      </c>
      <c r="W29" s="2" t="str">
        <f t="shared" si="12"/>
        <v/>
      </c>
      <c r="X29" s="22">
        <v>1</v>
      </c>
    </row>
    <row r="30" spans="1:24" ht="14.85" customHeight="1" x14ac:dyDescent="0.25">
      <c r="A30" s="39" t="s">
        <v>35</v>
      </c>
      <c r="B30" s="2">
        <v>6</v>
      </c>
      <c r="C30" s="18">
        <v>39</v>
      </c>
      <c r="D30" s="12">
        <v>44</v>
      </c>
      <c r="E30" s="37">
        <f t="shared" si="1"/>
        <v>17</v>
      </c>
      <c r="F30" s="19">
        <f t="shared" si="13"/>
        <v>39</v>
      </c>
      <c r="G30" s="20">
        <f t="shared" si="2"/>
        <v>44</v>
      </c>
      <c r="H30" s="21">
        <f t="shared" si="3"/>
        <v>17</v>
      </c>
      <c r="I30" s="9">
        <f t="shared" si="4"/>
        <v>0</v>
      </c>
      <c r="J30" s="13">
        <f t="shared" si="5"/>
        <v>6</v>
      </c>
      <c r="L30" s="2" t="str">
        <f t="shared" si="6"/>
        <v/>
      </c>
      <c r="M30" s="2">
        <f t="shared" si="7"/>
        <v>0</v>
      </c>
      <c r="O30" s="10" t="str">
        <f t="shared" si="8"/>
        <v/>
      </c>
      <c r="P30" s="14">
        <f t="shared" si="9"/>
        <v>1</v>
      </c>
      <c r="Q30" s="16">
        <f t="shared" si="10"/>
        <v>2</v>
      </c>
      <c r="R30" s="14">
        <f t="shared" si="11"/>
        <v>2</v>
      </c>
      <c r="S30" s="16" t="str">
        <f t="shared" si="14"/>
        <v/>
      </c>
      <c r="T30" s="9">
        <v>0</v>
      </c>
      <c r="U30" s="13">
        <v>2</v>
      </c>
      <c r="V30" s="2" t="s">
        <v>18</v>
      </c>
      <c r="W30" s="2" t="str">
        <f t="shared" si="12"/>
        <v/>
      </c>
      <c r="X30" s="22"/>
    </row>
    <row r="31" spans="1:24" ht="14.85" customHeight="1" x14ac:dyDescent="0.25">
      <c r="A31" s="39" t="s">
        <v>36</v>
      </c>
      <c r="B31" s="2">
        <v>8</v>
      </c>
      <c r="C31" s="18">
        <v>29</v>
      </c>
      <c r="D31" s="12">
        <v>52</v>
      </c>
      <c r="E31" s="37">
        <f t="shared" si="1"/>
        <v>19</v>
      </c>
      <c r="F31" s="19">
        <f t="shared" si="13"/>
        <v>29</v>
      </c>
      <c r="G31" s="20">
        <f t="shared" si="2"/>
        <v>52</v>
      </c>
      <c r="H31" s="21">
        <f t="shared" si="3"/>
        <v>19</v>
      </c>
      <c r="I31" s="9">
        <f t="shared" si="4"/>
        <v>0</v>
      </c>
      <c r="J31" s="13">
        <f t="shared" si="5"/>
        <v>8</v>
      </c>
      <c r="L31" s="2" t="str">
        <f t="shared" si="6"/>
        <v/>
      </c>
      <c r="M31" s="2">
        <f t="shared" si="7"/>
        <v>0</v>
      </c>
      <c r="O31" s="10" t="str">
        <f t="shared" si="8"/>
        <v/>
      </c>
      <c r="P31" s="14">
        <f t="shared" si="9"/>
        <v>1</v>
      </c>
      <c r="Q31" s="16">
        <f t="shared" si="10"/>
        <v>2</v>
      </c>
      <c r="R31" s="14">
        <f t="shared" si="11"/>
        <v>4</v>
      </c>
      <c r="S31" s="16" t="str">
        <f t="shared" si="14"/>
        <v/>
      </c>
      <c r="T31" s="9">
        <v>0</v>
      </c>
      <c r="U31" s="13">
        <v>2</v>
      </c>
      <c r="V31" s="2" t="s">
        <v>18</v>
      </c>
      <c r="W31" s="2" t="str">
        <f t="shared" si="12"/>
        <v/>
      </c>
      <c r="X31" s="22"/>
    </row>
    <row r="32" spans="1:24" ht="14.85" customHeight="1" x14ac:dyDescent="0.25">
      <c r="A32" s="39" t="s">
        <v>37</v>
      </c>
      <c r="B32" s="2">
        <v>8</v>
      </c>
      <c r="C32" s="18">
        <v>33</v>
      </c>
      <c r="D32" s="12">
        <v>48</v>
      </c>
      <c r="E32" s="37">
        <f t="shared" si="1"/>
        <v>19</v>
      </c>
      <c r="F32" s="19">
        <f t="shared" si="13"/>
        <v>33</v>
      </c>
      <c r="G32" s="20">
        <f t="shared" si="2"/>
        <v>48</v>
      </c>
      <c r="H32" s="21">
        <f t="shared" si="3"/>
        <v>19</v>
      </c>
      <c r="I32" s="9">
        <f t="shared" si="4"/>
        <v>0</v>
      </c>
      <c r="J32" s="13">
        <f t="shared" si="5"/>
        <v>8</v>
      </c>
      <c r="L32" s="2" t="str">
        <f t="shared" si="6"/>
        <v/>
      </c>
      <c r="M32" s="2">
        <f t="shared" si="7"/>
        <v>0</v>
      </c>
      <c r="O32" s="10" t="str">
        <f t="shared" si="8"/>
        <v/>
      </c>
      <c r="P32" s="14">
        <f t="shared" si="9"/>
        <v>1</v>
      </c>
      <c r="Q32" s="16">
        <f t="shared" si="10"/>
        <v>2</v>
      </c>
      <c r="R32" s="14">
        <f t="shared" si="11"/>
        <v>4</v>
      </c>
      <c r="S32" s="16" t="str">
        <f t="shared" si="14"/>
        <v/>
      </c>
      <c r="T32" s="9">
        <v>0</v>
      </c>
      <c r="U32" s="13">
        <v>2</v>
      </c>
      <c r="V32" s="2" t="s">
        <v>18</v>
      </c>
      <c r="W32" s="2" t="str">
        <f t="shared" si="12"/>
        <v/>
      </c>
      <c r="X32" s="22"/>
    </row>
    <row r="33" spans="1:24" s="36" customFormat="1" ht="14.85" customHeight="1" x14ac:dyDescent="0.2">
      <c r="A33" s="35" t="s">
        <v>38</v>
      </c>
      <c r="B33" s="23">
        <v>4</v>
      </c>
      <c r="C33" s="24">
        <v>54</v>
      </c>
      <c r="D33" s="25">
        <v>41</v>
      </c>
      <c r="E33" s="41">
        <f t="shared" si="1"/>
        <v>5</v>
      </c>
      <c r="F33" s="26">
        <f t="shared" si="13"/>
        <v>54</v>
      </c>
      <c r="G33" s="27">
        <f t="shared" si="2"/>
        <v>41</v>
      </c>
      <c r="H33" s="28">
        <f t="shared" si="3"/>
        <v>5</v>
      </c>
      <c r="I33" s="31">
        <f>IF(F33&gt;G33,2,0)+Q33</f>
        <v>3</v>
      </c>
      <c r="J33" s="32">
        <f>IF(G33&gt;F33,2,0)+R33</f>
        <v>1</v>
      </c>
      <c r="L33" s="35" t="str">
        <f t="shared" si="6"/>
        <v/>
      </c>
      <c r="M33" s="23">
        <f t="shared" si="7"/>
        <v>0</v>
      </c>
      <c r="O33" s="31">
        <f t="shared" si="8"/>
        <v>1</v>
      </c>
      <c r="P33" s="32" t="str">
        <f t="shared" si="9"/>
        <v/>
      </c>
      <c r="Q33" s="33">
        <f t="shared" si="10"/>
        <v>1</v>
      </c>
      <c r="R33" s="32">
        <f t="shared" si="11"/>
        <v>1</v>
      </c>
      <c r="S33" s="33" t="str">
        <f t="shared" si="14"/>
        <v/>
      </c>
      <c r="T33" s="29">
        <f>IF(F33&gt;G33,1,0)</f>
        <v>1</v>
      </c>
      <c r="U33" s="30">
        <f>IF(F33&lt;G33,2,1)</f>
        <v>1</v>
      </c>
      <c r="V33" s="34" t="s">
        <v>73</v>
      </c>
      <c r="W33" s="2" t="str">
        <f t="shared" si="12"/>
        <v/>
      </c>
      <c r="X33" s="34">
        <v>1</v>
      </c>
    </row>
    <row r="34" spans="1:24" ht="14.85" customHeight="1" x14ac:dyDescent="0.25">
      <c r="A34" s="39" t="s">
        <v>39</v>
      </c>
      <c r="B34" s="2">
        <v>10</v>
      </c>
      <c r="C34" s="18">
        <v>62</v>
      </c>
      <c r="D34" s="12">
        <v>33</v>
      </c>
      <c r="E34" s="37">
        <f t="shared" si="1"/>
        <v>5</v>
      </c>
      <c r="F34" s="19">
        <f t="shared" si="13"/>
        <v>62</v>
      </c>
      <c r="G34" s="20">
        <f t="shared" si="2"/>
        <v>33</v>
      </c>
      <c r="H34" s="21">
        <f t="shared" si="3"/>
        <v>5</v>
      </c>
      <c r="I34" s="9">
        <f t="shared" si="4"/>
        <v>10</v>
      </c>
      <c r="J34" s="13">
        <f t="shared" ref="J34" si="15">IF(G34&gt;F34,B34,0)</f>
        <v>0</v>
      </c>
      <c r="L34" s="2" t="str">
        <f t="shared" si="6"/>
        <v/>
      </c>
      <c r="M34" s="2">
        <f t="shared" si="7"/>
        <v>0</v>
      </c>
      <c r="O34" s="10">
        <f t="shared" si="8"/>
        <v>1</v>
      </c>
      <c r="P34" s="14" t="str">
        <f t="shared" si="9"/>
        <v/>
      </c>
      <c r="Q34" s="16">
        <f t="shared" si="10"/>
        <v>5</v>
      </c>
      <c r="R34" s="14">
        <f t="shared" si="11"/>
        <v>3</v>
      </c>
      <c r="S34" s="16" t="str">
        <f t="shared" si="14"/>
        <v/>
      </c>
      <c r="T34" s="9">
        <f>IF(F34&gt;G34,2,1)</f>
        <v>2</v>
      </c>
      <c r="U34" s="13">
        <f>IF(G34&gt;F34,1,0)</f>
        <v>0</v>
      </c>
      <c r="V34" s="22" t="s">
        <v>72</v>
      </c>
      <c r="W34" s="2" t="str">
        <f t="shared" si="12"/>
        <v/>
      </c>
      <c r="X34" s="22">
        <v>1</v>
      </c>
    </row>
    <row r="35" spans="1:24" ht="14.85" customHeight="1" x14ac:dyDescent="0.25">
      <c r="A35" s="39" t="s">
        <v>40</v>
      </c>
      <c r="B35" s="2">
        <v>11</v>
      </c>
      <c r="C35" s="18">
        <v>61</v>
      </c>
      <c r="D35" s="12">
        <v>32</v>
      </c>
      <c r="E35" s="37">
        <f t="shared" si="1"/>
        <v>7</v>
      </c>
      <c r="F35" s="19">
        <f t="shared" si="13"/>
        <v>61</v>
      </c>
      <c r="G35" s="20">
        <f t="shared" si="2"/>
        <v>32</v>
      </c>
      <c r="H35" s="21">
        <f t="shared" si="3"/>
        <v>7</v>
      </c>
      <c r="I35" s="9">
        <f t="shared" ref="I35:I42" si="16">IF(F35&gt;G35,B35,0)</f>
        <v>11</v>
      </c>
      <c r="J35" s="13">
        <f t="shared" ref="J35:J40" si="17">IF(G35&gt;F35,B35,0)</f>
        <v>0</v>
      </c>
      <c r="L35" s="2" t="str">
        <f t="shared" si="6"/>
        <v/>
      </c>
      <c r="M35" s="2">
        <f t="shared" si="7"/>
        <v>0</v>
      </c>
      <c r="O35" s="10">
        <f t="shared" si="8"/>
        <v>1</v>
      </c>
      <c r="P35" s="14" t="str">
        <f t="shared" si="9"/>
        <v/>
      </c>
      <c r="Q35" s="16">
        <f t="shared" si="10"/>
        <v>6</v>
      </c>
      <c r="R35" s="14">
        <f t="shared" si="11"/>
        <v>3</v>
      </c>
      <c r="S35" s="16" t="str">
        <f t="shared" si="14"/>
        <v/>
      </c>
      <c r="T35" s="9">
        <f>IF(F35&gt;G35,2,1)</f>
        <v>2</v>
      </c>
      <c r="U35" s="13">
        <f>IF(G35&gt;F35,1,0)</f>
        <v>0</v>
      </c>
      <c r="V35" s="22" t="s">
        <v>72</v>
      </c>
      <c r="W35" s="2" t="str">
        <f t="shared" si="12"/>
        <v/>
      </c>
      <c r="X35" s="22">
        <v>1</v>
      </c>
    </row>
    <row r="36" spans="1:24" ht="14.85" customHeight="1" x14ac:dyDescent="0.25">
      <c r="A36" s="39" t="s">
        <v>41</v>
      </c>
      <c r="B36" s="2">
        <v>15</v>
      </c>
      <c r="C36" s="18">
        <v>47</v>
      </c>
      <c r="D36" s="12">
        <v>48</v>
      </c>
      <c r="E36" s="37">
        <f t="shared" si="1"/>
        <v>5</v>
      </c>
      <c r="F36" s="19">
        <f t="shared" si="13"/>
        <v>47</v>
      </c>
      <c r="G36" s="20">
        <f t="shared" si="2"/>
        <v>48</v>
      </c>
      <c r="H36" s="21">
        <f t="shared" si="3"/>
        <v>5</v>
      </c>
      <c r="I36" s="9">
        <f t="shared" si="16"/>
        <v>0</v>
      </c>
      <c r="J36" s="13">
        <f t="shared" si="17"/>
        <v>15</v>
      </c>
      <c r="L36" s="2" t="str">
        <f t="shared" si="6"/>
        <v/>
      </c>
      <c r="M36" s="2">
        <f t="shared" si="7"/>
        <v>0</v>
      </c>
      <c r="O36" s="10" t="str">
        <f t="shared" si="8"/>
        <v/>
      </c>
      <c r="P36" s="14">
        <f t="shared" si="9"/>
        <v>1</v>
      </c>
      <c r="Q36" s="16">
        <f t="shared" si="10"/>
        <v>6</v>
      </c>
      <c r="R36" s="14">
        <f t="shared" si="11"/>
        <v>7</v>
      </c>
      <c r="S36" s="16" t="str">
        <f t="shared" si="14"/>
        <v/>
      </c>
      <c r="T36" s="9">
        <f>IF(F36&gt;G36,2,1)</f>
        <v>1</v>
      </c>
      <c r="U36" s="13">
        <f>IF(G36&gt;F36,1,0)</f>
        <v>1</v>
      </c>
      <c r="V36" s="22" t="s">
        <v>72</v>
      </c>
      <c r="W36" s="2" t="str">
        <f t="shared" si="12"/>
        <v>Michigan (MI)</v>
      </c>
      <c r="X36" s="22">
        <v>1</v>
      </c>
    </row>
    <row r="37" spans="1:24" ht="14.85" customHeight="1" x14ac:dyDescent="0.25">
      <c r="A37" s="39" t="s">
        <v>42</v>
      </c>
      <c r="B37" s="2">
        <v>10</v>
      </c>
      <c r="C37" s="18">
        <v>50</v>
      </c>
      <c r="D37" s="12">
        <v>44</v>
      </c>
      <c r="E37" s="37">
        <f t="shared" si="1"/>
        <v>6</v>
      </c>
      <c r="F37" s="19">
        <f t="shared" si="13"/>
        <v>50</v>
      </c>
      <c r="G37" s="20">
        <f t="shared" si="2"/>
        <v>44</v>
      </c>
      <c r="H37" s="21">
        <f t="shared" si="3"/>
        <v>6</v>
      </c>
      <c r="I37" s="9">
        <f t="shared" si="16"/>
        <v>10</v>
      </c>
      <c r="J37" s="13">
        <f t="shared" si="17"/>
        <v>0</v>
      </c>
      <c r="L37" s="2" t="str">
        <f t="shared" si="6"/>
        <v/>
      </c>
      <c r="M37" s="2">
        <f t="shared" si="7"/>
        <v>0</v>
      </c>
      <c r="O37" s="10">
        <f t="shared" si="8"/>
        <v>1</v>
      </c>
      <c r="P37" s="14" t="str">
        <f t="shared" si="9"/>
        <v/>
      </c>
      <c r="Q37" s="16">
        <f t="shared" si="10"/>
        <v>4</v>
      </c>
      <c r="R37" s="14">
        <f t="shared" si="11"/>
        <v>4</v>
      </c>
      <c r="S37" s="16" t="str">
        <f t="shared" si="14"/>
        <v/>
      </c>
      <c r="T37" s="9">
        <f>IF(F37&gt;G37,2,1)</f>
        <v>2</v>
      </c>
      <c r="U37" s="13">
        <f>IF(G37&gt;F37,1,0)</f>
        <v>0</v>
      </c>
      <c r="V37" s="22" t="s">
        <v>72</v>
      </c>
      <c r="W37" s="2" t="str">
        <f t="shared" si="12"/>
        <v/>
      </c>
      <c r="X37" s="22">
        <v>1</v>
      </c>
    </row>
    <row r="38" spans="1:24" ht="14.85" customHeight="1" x14ac:dyDescent="0.25">
      <c r="A38" s="39" t="s">
        <v>43</v>
      </c>
      <c r="B38" s="2">
        <v>6</v>
      </c>
      <c r="C38" s="18">
        <v>35</v>
      </c>
      <c r="D38" s="12">
        <v>50</v>
      </c>
      <c r="E38" s="37">
        <f t="shared" si="1"/>
        <v>15</v>
      </c>
      <c r="F38" s="19">
        <f t="shared" si="13"/>
        <v>35</v>
      </c>
      <c r="G38" s="20">
        <f t="shared" si="2"/>
        <v>50</v>
      </c>
      <c r="H38" s="21">
        <f t="shared" si="3"/>
        <v>15</v>
      </c>
      <c r="I38" s="9">
        <f t="shared" si="16"/>
        <v>0</v>
      </c>
      <c r="J38" s="13">
        <f t="shared" si="17"/>
        <v>6</v>
      </c>
      <c r="L38" s="2" t="str">
        <f t="shared" si="6"/>
        <v/>
      </c>
      <c r="M38" s="2">
        <f t="shared" si="7"/>
        <v>0</v>
      </c>
      <c r="O38" s="10" t="str">
        <f t="shared" si="8"/>
        <v/>
      </c>
      <c r="P38" s="14">
        <f t="shared" si="9"/>
        <v>1</v>
      </c>
      <c r="Q38" s="16">
        <f t="shared" si="10"/>
        <v>2</v>
      </c>
      <c r="R38" s="14">
        <f t="shared" si="11"/>
        <v>2</v>
      </c>
      <c r="S38" s="16" t="str">
        <f t="shared" si="14"/>
        <v/>
      </c>
      <c r="T38" s="9">
        <f>IF(F38&gt;G38,1,0)</f>
        <v>0</v>
      </c>
      <c r="U38" s="13">
        <f>IF(F38&lt;G38,2,1)</f>
        <v>2</v>
      </c>
      <c r="V38" s="22" t="s">
        <v>73</v>
      </c>
      <c r="W38" s="2" t="str">
        <f t="shared" si="12"/>
        <v/>
      </c>
      <c r="X38" s="22"/>
    </row>
    <row r="39" spans="1:24" ht="14.85" customHeight="1" x14ac:dyDescent="0.25">
      <c r="A39" s="39" t="s">
        <v>44</v>
      </c>
      <c r="B39" s="2">
        <v>10</v>
      </c>
      <c r="C39" s="18">
        <v>42</v>
      </c>
      <c r="D39" s="12">
        <v>54</v>
      </c>
      <c r="E39" s="37">
        <f t="shared" si="1"/>
        <v>4</v>
      </c>
      <c r="F39" s="19">
        <f t="shared" si="13"/>
        <v>42</v>
      </c>
      <c r="G39" s="20">
        <f t="shared" si="2"/>
        <v>54</v>
      </c>
      <c r="H39" s="21">
        <f t="shared" si="3"/>
        <v>4</v>
      </c>
      <c r="I39" s="9">
        <f t="shared" si="16"/>
        <v>0</v>
      </c>
      <c r="J39" s="13">
        <f t="shared" si="17"/>
        <v>10</v>
      </c>
      <c r="L39" s="2" t="str">
        <f t="shared" si="6"/>
        <v/>
      </c>
      <c r="M39" s="2">
        <f t="shared" si="7"/>
        <v>0</v>
      </c>
      <c r="O39" s="10" t="str">
        <f t="shared" si="8"/>
        <v/>
      </c>
      <c r="P39" s="14">
        <f t="shared" si="9"/>
        <v>1</v>
      </c>
      <c r="Q39" s="16">
        <f t="shared" si="10"/>
        <v>4</v>
      </c>
      <c r="R39" s="14">
        <f t="shared" si="11"/>
        <v>4</v>
      </c>
      <c r="S39" s="16" t="str">
        <f t="shared" si="14"/>
        <v/>
      </c>
      <c r="T39" s="9">
        <f>IF(F39&gt;G39,1,0)</f>
        <v>0</v>
      </c>
      <c r="U39" s="13">
        <f>IF(F39&lt;G39,2,1)</f>
        <v>2</v>
      </c>
      <c r="V39" s="22" t="s">
        <v>73</v>
      </c>
      <c r="W39" s="2" t="str">
        <f t="shared" si="12"/>
        <v/>
      </c>
      <c r="X39" s="22">
        <v>1</v>
      </c>
    </row>
    <row r="40" spans="1:24" ht="14.85" customHeight="1" x14ac:dyDescent="0.25">
      <c r="A40" s="39" t="s">
        <v>45</v>
      </c>
      <c r="B40" s="2">
        <v>4</v>
      </c>
      <c r="C40" s="18">
        <v>39</v>
      </c>
      <c r="D40" s="12">
        <v>58</v>
      </c>
      <c r="E40" s="37">
        <f t="shared" si="1"/>
        <v>3</v>
      </c>
      <c r="F40" s="19">
        <f t="shared" si="13"/>
        <v>39</v>
      </c>
      <c r="G40" s="20">
        <f t="shared" si="2"/>
        <v>58</v>
      </c>
      <c r="H40" s="21">
        <f t="shared" si="3"/>
        <v>3</v>
      </c>
      <c r="I40" s="9">
        <f t="shared" si="16"/>
        <v>0</v>
      </c>
      <c r="J40" s="13">
        <f t="shared" si="17"/>
        <v>4</v>
      </c>
      <c r="L40" s="2" t="str">
        <f t="shared" si="6"/>
        <v/>
      </c>
      <c r="M40" s="2">
        <f t="shared" si="7"/>
        <v>0</v>
      </c>
      <c r="O40" s="10" t="str">
        <f t="shared" si="8"/>
        <v/>
      </c>
      <c r="P40" s="14">
        <f t="shared" si="9"/>
        <v>1</v>
      </c>
      <c r="Q40" s="16">
        <f t="shared" si="10"/>
        <v>1</v>
      </c>
      <c r="R40" s="14">
        <f t="shared" si="11"/>
        <v>1</v>
      </c>
      <c r="S40" s="16" t="str">
        <f t="shared" si="14"/>
        <v/>
      </c>
      <c r="T40" s="9">
        <f>IF(F40&gt;G40,1,0)</f>
        <v>0</v>
      </c>
      <c r="U40" s="13">
        <f>IF(F40&lt;G40,2,1)</f>
        <v>2</v>
      </c>
      <c r="V40" s="22" t="s">
        <v>73</v>
      </c>
      <c r="W40" s="2" t="str">
        <f t="shared" si="12"/>
        <v/>
      </c>
      <c r="X40" s="22">
        <v>1</v>
      </c>
    </row>
    <row r="41" spans="1:24" s="36" customFormat="1" ht="14.85" customHeight="1" x14ac:dyDescent="0.2">
      <c r="A41" s="35" t="s">
        <v>46</v>
      </c>
      <c r="B41" s="23">
        <v>5</v>
      </c>
      <c r="C41" s="24">
        <v>37</v>
      </c>
      <c r="D41" s="25">
        <v>54</v>
      </c>
      <c r="E41" s="41">
        <f t="shared" si="1"/>
        <v>9</v>
      </c>
      <c r="F41" s="26">
        <f t="shared" si="13"/>
        <v>37</v>
      </c>
      <c r="G41" s="27">
        <f t="shared" si="2"/>
        <v>54</v>
      </c>
      <c r="H41" s="28">
        <f t="shared" si="3"/>
        <v>9</v>
      </c>
      <c r="I41" s="31">
        <f>IF(F41&gt;G41,2,0)+Q41</f>
        <v>1</v>
      </c>
      <c r="J41" s="32">
        <f>IF(G41&gt;F41,2,0)+R41</f>
        <v>4</v>
      </c>
      <c r="L41" s="35" t="str">
        <f t="shared" si="6"/>
        <v/>
      </c>
      <c r="M41" s="23">
        <f t="shared" si="7"/>
        <v>0</v>
      </c>
      <c r="O41" s="31" t="str">
        <f t="shared" si="8"/>
        <v/>
      </c>
      <c r="P41" s="32">
        <f t="shared" si="9"/>
        <v>1</v>
      </c>
      <c r="Q41" s="33">
        <f t="shared" si="10"/>
        <v>1</v>
      </c>
      <c r="R41" s="32">
        <f t="shared" si="11"/>
        <v>2</v>
      </c>
      <c r="S41" s="33" t="str">
        <f t="shared" si="14"/>
        <v/>
      </c>
      <c r="T41" s="29">
        <f>IF(F41&gt;G41,2,0)</f>
        <v>0</v>
      </c>
      <c r="U41" s="30">
        <f>IF(G41&gt;F41,2,0)</f>
        <v>2</v>
      </c>
      <c r="V41" s="34" t="s">
        <v>13</v>
      </c>
      <c r="W41" s="2" t="str">
        <f t="shared" si="12"/>
        <v/>
      </c>
      <c r="X41" s="34">
        <v>1</v>
      </c>
    </row>
    <row r="42" spans="1:24" ht="14.85" customHeight="1" x14ac:dyDescent="0.25">
      <c r="A42" s="39" t="s">
        <v>47</v>
      </c>
      <c r="B42" s="2">
        <v>6</v>
      </c>
      <c r="C42" s="18">
        <v>47</v>
      </c>
      <c r="D42" s="12">
        <v>48</v>
      </c>
      <c r="E42" s="37">
        <f t="shared" si="1"/>
        <v>5</v>
      </c>
      <c r="F42" s="19">
        <f t="shared" si="13"/>
        <v>47</v>
      </c>
      <c r="G42" s="20">
        <f t="shared" si="2"/>
        <v>48</v>
      </c>
      <c r="H42" s="21">
        <f t="shared" si="3"/>
        <v>5</v>
      </c>
      <c r="I42" s="9">
        <f t="shared" si="16"/>
        <v>0</v>
      </c>
      <c r="J42" s="13">
        <f t="shared" ref="J42" si="18">IF(G42&gt;F42,B42,0)</f>
        <v>6</v>
      </c>
      <c r="L42" s="2" t="str">
        <f t="shared" si="6"/>
        <v/>
      </c>
      <c r="M42" s="2">
        <f t="shared" si="7"/>
        <v>0</v>
      </c>
      <c r="O42" s="10" t="str">
        <f t="shared" si="8"/>
        <v/>
      </c>
      <c r="P42" s="14">
        <f t="shared" si="9"/>
        <v>1</v>
      </c>
      <c r="Q42" s="16">
        <f t="shared" si="10"/>
        <v>2</v>
      </c>
      <c r="R42" s="14">
        <f t="shared" si="11"/>
        <v>2</v>
      </c>
      <c r="S42" s="16" t="str">
        <f t="shared" si="14"/>
        <v/>
      </c>
      <c r="T42" s="9">
        <f>IF(F42&gt;G42,2,1)</f>
        <v>1</v>
      </c>
      <c r="U42" s="13">
        <f>IF(G42&gt;F42,1,0)</f>
        <v>1</v>
      </c>
      <c r="V42" s="22" t="s">
        <v>72</v>
      </c>
      <c r="W42" s="2" t="str">
        <f t="shared" si="12"/>
        <v>Nevada (NV)</v>
      </c>
      <c r="X42" s="22">
        <v>1</v>
      </c>
    </row>
    <row r="43" spans="1:24" ht="14.85" customHeight="1" x14ac:dyDescent="0.25">
      <c r="A43" s="39" t="s">
        <v>48</v>
      </c>
      <c r="B43" s="2">
        <v>4</v>
      </c>
      <c r="C43" s="18">
        <v>53</v>
      </c>
      <c r="D43" s="12">
        <v>44</v>
      </c>
      <c r="E43" s="37">
        <f t="shared" si="1"/>
        <v>3</v>
      </c>
      <c r="F43" s="19">
        <f t="shared" si="13"/>
        <v>53</v>
      </c>
      <c r="G43" s="20">
        <f t="shared" si="2"/>
        <v>44</v>
      </c>
      <c r="H43" s="21">
        <f t="shared" si="3"/>
        <v>3</v>
      </c>
      <c r="I43" s="9">
        <f t="shared" ref="I43:I64" si="19">IF(F43&gt;G43,B43,0)</f>
        <v>4</v>
      </c>
      <c r="J43" s="13">
        <f t="shared" ref="J43:J64" si="20">IF(G43&gt;F43,B43,0)</f>
        <v>0</v>
      </c>
      <c r="L43" s="2" t="str">
        <f t="shared" si="6"/>
        <v/>
      </c>
      <c r="M43" s="2">
        <f t="shared" si="7"/>
        <v>0</v>
      </c>
      <c r="O43" s="10">
        <f t="shared" si="8"/>
        <v>1</v>
      </c>
      <c r="P43" s="14" t="str">
        <f t="shared" si="9"/>
        <v/>
      </c>
      <c r="Q43" s="16">
        <f t="shared" si="10"/>
        <v>1</v>
      </c>
      <c r="R43" s="14">
        <f t="shared" si="11"/>
        <v>1</v>
      </c>
      <c r="S43" s="16" t="str">
        <f t="shared" si="14"/>
        <v/>
      </c>
      <c r="T43" s="9">
        <f>IF(F43&gt;G43,2,1)</f>
        <v>2</v>
      </c>
      <c r="U43" s="13"/>
      <c r="V43" s="2" t="s">
        <v>18</v>
      </c>
      <c r="W43" s="2" t="str">
        <f t="shared" si="12"/>
        <v/>
      </c>
      <c r="X43" s="22">
        <v>1</v>
      </c>
    </row>
    <row r="44" spans="1:24" ht="14.85" customHeight="1" x14ac:dyDescent="0.25">
      <c r="A44" s="39" t="s">
        <v>49</v>
      </c>
      <c r="B44" s="2">
        <v>14</v>
      </c>
      <c r="C44" s="18">
        <v>56</v>
      </c>
      <c r="D44" s="12">
        <v>44</v>
      </c>
      <c r="E44" s="37">
        <f t="shared" si="1"/>
        <v>0</v>
      </c>
      <c r="F44" s="19">
        <f t="shared" si="13"/>
        <v>56</v>
      </c>
      <c r="G44" s="20">
        <f t="shared" si="2"/>
        <v>44</v>
      </c>
      <c r="H44" s="21">
        <f t="shared" si="3"/>
        <v>0</v>
      </c>
      <c r="I44" s="9">
        <f t="shared" si="19"/>
        <v>14</v>
      </c>
      <c r="J44" s="13">
        <f t="shared" si="20"/>
        <v>0</v>
      </c>
      <c r="L44" s="2" t="str">
        <f t="shared" si="6"/>
        <v/>
      </c>
      <c r="M44" s="2">
        <f t="shared" si="7"/>
        <v>0</v>
      </c>
      <c r="O44" s="10">
        <f t="shared" si="8"/>
        <v>1</v>
      </c>
      <c r="P44" s="14" t="str">
        <f t="shared" si="9"/>
        <v/>
      </c>
      <c r="Q44" s="16">
        <f t="shared" si="10"/>
        <v>7</v>
      </c>
      <c r="R44" s="14">
        <f t="shared" si="11"/>
        <v>5</v>
      </c>
      <c r="S44" s="16" t="str">
        <f t="shared" si="14"/>
        <v/>
      </c>
      <c r="T44" s="9">
        <f>IF(F44&gt;G44,2,1)</f>
        <v>2</v>
      </c>
      <c r="U44" s="13">
        <f>IF(G44&gt;F44,1,0)</f>
        <v>0</v>
      </c>
      <c r="V44" s="22" t="s">
        <v>72</v>
      </c>
      <c r="W44" s="2" t="str">
        <f t="shared" si="12"/>
        <v/>
      </c>
      <c r="X44" s="22"/>
    </row>
    <row r="45" spans="1:24" ht="14.85" customHeight="1" x14ac:dyDescent="0.25">
      <c r="A45" s="39" t="s">
        <v>50</v>
      </c>
      <c r="B45" s="2">
        <v>5</v>
      </c>
      <c r="C45" s="18">
        <v>49</v>
      </c>
      <c r="D45" s="12">
        <v>42</v>
      </c>
      <c r="E45" s="37">
        <f t="shared" si="1"/>
        <v>9</v>
      </c>
      <c r="F45" s="19">
        <f t="shared" si="13"/>
        <v>49</v>
      </c>
      <c r="G45" s="20">
        <f t="shared" si="2"/>
        <v>42</v>
      </c>
      <c r="H45" s="21">
        <f t="shared" si="3"/>
        <v>9</v>
      </c>
      <c r="I45" s="9">
        <f t="shared" si="19"/>
        <v>5</v>
      </c>
      <c r="J45" s="13">
        <f t="shared" si="20"/>
        <v>0</v>
      </c>
      <c r="L45" s="2" t="str">
        <f t="shared" si="6"/>
        <v/>
      </c>
      <c r="M45" s="2">
        <f t="shared" si="7"/>
        <v>0</v>
      </c>
      <c r="O45" s="10">
        <f t="shared" si="8"/>
        <v>1</v>
      </c>
      <c r="P45" s="14" t="str">
        <f t="shared" si="9"/>
        <v/>
      </c>
      <c r="Q45" s="16">
        <f t="shared" si="10"/>
        <v>2</v>
      </c>
      <c r="R45" s="14">
        <f t="shared" si="11"/>
        <v>1</v>
      </c>
      <c r="S45" s="16" t="str">
        <f t="shared" si="14"/>
        <v/>
      </c>
      <c r="T45" s="9">
        <f>IF(F45&gt;G45,2,1)</f>
        <v>2</v>
      </c>
      <c r="U45" s="13">
        <f>IF(G45&gt;F45,1,0)</f>
        <v>0</v>
      </c>
      <c r="V45" s="22" t="s">
        <v>72</v>
      </c>
      <c r="W45" s="2" t="str">
        <f t="shared" si="12"/>
        <v/>
      </c>
      <c r="X45" s="22">
        <v>1</v>
      </c>
    </row>
    <row r="46" spans="1:24" ht="14.85" customHeight="1" x14ac:dyDescent="0.25">
      <c r="A46" s="39" t="s">
        <v>51</v>
      </c>
      <c r="B46" s="2">
        <v>28</v>
      </c>
      <c r="C46" s="18">
        <v>55</v>
      </c>
      <c r="D46" s="12">
        <v>41</v>
      </c>
      <c r="E46" s="37">
        <f t="shared" si="1"/>
        <v>4</v>
      </c>
      <c r="F46" s="19">
        <f t="shared" si="13"/>
        <v>55</v>
      </c>
      <c r="G46" s="20">
        <f t="shared" si="2"/>
        <v>41</v>
      </c>
      <c r="H46" s="21">
        <f t="shared" si="3"/>
        <v>4</v>
      </c>
      <c r="I46" s="9">
        <f t="shared" si="19"/>
        <v>28</v>
      </c>
      <c r="J46" s="13">
        <f t="shared" si="20"/>
        <v>0</v>
      </c>
      <c r="L46" s="2" t="str">
        <f t="shared" si="6"/>
        <v/>
      </c>
      <c r="M46" s="2">
        <f t="shared" si="7"/>
        <v>0</v>
      </c>
      <c r="O46" s="10">
        <f t="shared" si="8"/>
        <v>1</v>
      </c>
      <c r="P46" s="14" t="str">
        <f t="shared" si="9"/>
        <v/>
      </c>
      <c r="Q46" s="16">
        <f t="shared" si="10"/>
        <v>15</v>
      </c>
      <c r="R46" s="14">
        <f t="shared" si="11"/>
        <v>11</v>
      </c>
      <c r="S46" s="16" t="str">
        <f t="shared" si="14"/>
        <v/>
      </c>
      <c r="T46" s="9">
        <f>IF(F46&gt;G46,2,1)</f>
        <v>2</v>
      </c>
      <c r="U46" s="13">
        <f>IF(G46&gt;F46,1,0)</f>
        <v>0</v>
      </c>
      <c r="V46" s="22" t="s">
        <v>72</v>
      </c>
      <c r="W46" s="2" t="str">
        <f t="shared" si="12"/>
        <v/>
      </c>
      <c r="X46" s="22">
        <v>1</v>
      </c>
    </row>
    <row r="47" spans="1:24" ht="14.85" customHeight="1" x14ac:dyDescent="0.25">
      <c r="A47" s="39" t="s">
        <v>52</v>
      </c>
      <c r="B47" s="2">
        <v>16</v>
      </c>
      <c r="C47" s="18">
        <v>47</v>
      </c>
      <c r="D47" s="12">
        <v>48</v>
      </c>
      <c r="E47" s="37">
        <f t="shared" si="1"/>
        <v>5</v>
      </c>
      <c r="F47" s="19">
        <f t="shared" si="13"/>
        <v>47</v>
      </c>
      <c r="G47" s="20">
        <f t="shared" si="2"/>
        <v>48</v>
      </c>
      <c r="H47" s="21">
        <f t="shared" si="3"/>
        <v>5</v>
      </c>
      <c r="I47" s="9">
        <f t="shared" si="19"/>
        <v>0</v>
      </c>
      <c r="J47" s="13">
        <f t="shared" si="20"/>
        <v>16</v>
      </c>
      <c r="L47" s="2" t="str">
        <f t="shared" si="6"/>
        <v/>
      </c>
      <c r="M47" s="2">
        <f t="shared" si="7"/>
        <v>0</v>
      </c>
      <c r="O47" s="10" t="str">
        <f t="shared" si="8"/>
        <v/>
      </c>
      <c r="P47" s="14">
        <f t="shared" si="9"/>
        <v>1</v>
      </c>
      <c r="Q47" s="16">
        <f t="shared" si="10"/>
        <v>7</v>
      </c>
      <c r="R47" s="14">
        <f t="shared" si="11"/>
        <v>7</v>
      </c>
      <c r="S47" s="16" t="str">
        <f t="shared" si="14"/>
        <v/>
      </c>
      <c r="T47" s="9">
        <v>0</v>
      </c>
      <c r="U47" s="13">
        <v>2</v>
      </c>
      <c r="V47" s="2" t="s">
        <v>18</v>
      </c>
      <c r="W47" s="2" t="str">
        <f t="shared" si="12"/>
        <v>North Carolina (NC)</v>
      </c>
      <c r="X47" s="22">
        <v>1</v>
      </c>
    </row>
    <row r="48" spans="1:24" ht="14.85" customHeight="1" x14ac:dyDescent="0.25">
      <c r="A48" s="39" t="s">
        <v>53</v>
      </c>
      <c r="B48" s="2">
        <v>3</v>
      </c>
      <c r="C48" s="18">
        <v>32</v>
      </c>
      <c r="D48" s="12">
        <v>59</v>
      </c>
      <c r="E48" s="37">
        <f t="shared" si="1"/>
        <v>9</v>
      </c>
      <c r="F48" s="19">
        <f t="shared" si="13"/>
        <v>32</v>
      </c>
      <c r="G48" s="20">
        <f t="shared" si="2"/>
        <v>59</v>
      </c>
      <c r="H48" s="21">
        <f t="shared" si="3"/>
        <v>9</v>
      </c>
      <c r="I48" s="9">
        <f t="shared" si="19"/>
        <v>0</v>
      </c>
      <c r="J48" s="13">
        <f t="shared" si="20"/>
        <v>3</v>
      </c>
      <c r="L48" s="2" t="str">
        <f t="shared" si="6"/>
        <v/>
      </c>
      <c r="M48" s="2">
        <f t="shared" si="7"/>
        <v>0</v>
      </c>
      <c r="O48" s="10" t="str">
        <f t="shared" si="8"/>
        <v/>
      </c>
      <c r="P48" s="14">
        <f t="shared" si="9"/>
        <v>1</v>
      </c>
      <c r="Q48" s="16">
        <f t="shared" si="10"/>
        <v>0</v>
      </c>
      <c r="R48" s="14">
        <f t="shared" si="11"/>
        <v>1</v>
      </c>
      <c r="S48" s="16" t="str">
        <f t="shared" si="14"/>
        <v/>
      </c>
      <c r="T48" s="9">
        <f>IF(F48&gt;G48,1,0)</f>
        <v>0</v>
      </c>
      <c r="U48" s="13">
        <f>IF(F48&lt;G48,2,1)</f>
        <v>2</v>
      </c>
      <c r="V48" s="22" t="s">
        <v>73</v>
      </c>
      <c r="W48" s="2" t="str">
        <f t="shared" si="12"/>
        <v/>
      </c>
      <c r="X48" s="22">
        <v>1</v>
      </c>
    </row>
    <row r="49" spans="1:24" ht="14.85" customHeight="1" x14ac:dyDescent="0.25">
      <c r="A49" s="39" t="s">
        <v>54</v>
      </c>
      <c r="B49" s="2">
        <v>17</v>
      </c>
      <c r="C49" s="18">
        <v>44</v>
      </c>
      <c r="D49" s="12">
        <v>52</v>
      </c>
      <c r="E49" s="37">
        <f t="shared" si="1"/>
        <v>4</v>
      </c>
      <c r="F49" s="19">
        <f t="shared" si="13"/>
        <v>44</v>
      </c>
      <c r="G49" s="20">
        <f t="shared" si="2"/>
        <v>52</v>
      </c>
      <c r="H49" s="21">
        <f t="shared" si="3"/>
        <v>4</v>
      </c>
      <c r="I49" s="9">
        <f t="shared" si="19"/>
        <v>0</v>
      </c>
      <c r="J49" s="13">
        <f t="shared" si="20"/>
        <v>17</v>
      </c>
      <c r="L49" s="2" t="str">
        <f t="shared" si="6"/>
        <v/>
      </c>
      <c r="M49" s="2">
        <f t="shared" si="7"/>
        <v>0</v>
      </c>
      <c r="O49" s="10" t="str">
        <f t="shared" si="8"/>
        <v/>
      </c>
      <c r="P49" s="14">
        <f t="shared" si="9"/>
        <v>1</v>
      </c>
      <c r="Q49" s="16">
        <f t="shared" ref="Q49" si="21">INT((($B49-2)*F49/SUM(F49:G49)+0.5))</f>
        <v>7</v>
      </c>
      <c r="R49" s="14">
        <f t="shared" si="11"/>
        <v>8</v>
      </c>
      <c r="S49" s="16" t="str">
        <f t="shared" si="14"/>
        <v/>
      </c>
      <c r="T49" s="9">
        <f>IF(F49&gt;G49,1,0)</f>
        <v>0</v>
      </c>
      <c r="U49" s="13">
        <f>IF(F49&lt;G49,2,1)</f>
        <v>2</v>
      </c>
      <c r="V49" s="22" t="s">
        <v>73</v>
      </c>
      <c r="W49" s="2" t="str">
        <f t="shared" si="12"/>
        <v/>
      </c>
      <c r="X49" s="22">
        <v>1</v>
      </c>
    </row>
    <row r="50" spans="1:24" ht="14.85" customHeight="1" x14ac:dyDescent="0.25">
      <c r="A50" s="39" t="s">
        <v>55</v>
      </c>
      <c r="B50" s="2">
        <v>7</v>
      </c>
      <c r="C50" s="18">
        <v>40</v>
      </c>
      <c r="D50" s="12">
        <v>56</v>
      </c>
      <c r="E50" s="37">
        <f t="shared" si="1"/>
        <v>4</v>
      </c>
      <c r="F50" s="19">
        <f t="shared" si="13"/>
        <v>40</v>
      </c>
      <c r="G50" s="20">
        <f t="shared" si="2"/>
        <v>56</v>
      </c>
      <c r="H50" s="21">
        <f t="shared" si="3"/>
        <v>4</v>
      </c>
      <c r="I50" s="9">
        <f t="shared" si="19"/>
        <v>0</v>
      </c>
      <c r="J50" s="13">
        <f t="shared" si="20"/>
        <v>7</v>
      </c>
      <c r="L50" s="2" t="str">
        <f t="shared" si="6"/>
        <v/>
      </c>
      <c r="M50" s="2">
        <f t="shared" si="7"/>
        <v>0</v>
      </c>
      <c r="O50" s="10" t="str">
        <f t="shared" si="8"/>
        <v/>
      </c>
      <c r="P50" s="14">
        <f t="shared" si="9"/>
        <v>1</v>
      </c>
      <c r="Q50" s="16">
        <f t="shared" ref="Q50:Q55" si="22">INT((($B50-2)*F50/SUM(F50:G50)+0.5))</f>
        <v>2</v>
      </c>
      <c r="R50" s="14">
        <f t="shared" si="11"/>
        <v>3</v>
      </c>
      <c r="S50" s="16" t="str">
        <f t="shared" si="14"/>
        <v/>
      </c>
      <c r="T50" s="9">
        <v>0</v>
      </c>
      <c r="U50" s="13">
        <v>2</v>
      </c>
      <c r="V50" s="2" t="s">
        <v>18</v>
      </c>
      <c r="W50" s="2" t="str">
        <f t="shared" si="12"/>
        <v/>
      </c>
      <c r="X50" s="22">
        <v>1</v>
      </c>
    </row>
    <row r="51" spans="1:24" ht="14.85" customHeight="1" x14ac:dyDescent="0.25">
      <c r="A51" s="39" t="s">
        <v>56</v>
      </c>
      <c r="B51" s="2">
        <v>8</v>
      </c>
      <c r="C51" s="18">
        <v>49</v>
      </c>
      <c r="D51" s="12">
        <v>44</v>
      </c>
      <c r="E51" s="37">
        <f t="shared" si="1"/>
        <v>7</v>
      </c>
      <c r="F51" s="19">
        <f t="shared" si="13"/>
        <v>49</v>
      </c>
      <c r="G51" s="20">
        <f t="shared" si="2"/>
        <v>44</v>
      </c>
      <c r="H51" s="21">
        <f t="shared" si="3"/>
        <v>7</v>
      </c>
      <c r="I51" s="9">
        <f t="shared" si="19"/>
        <v>8</v>
      </c>
      <c r="J51" s="13">
        <f t="shared" si="20"/>
        <v>0</v>
      </c>
      <c r="L51" s="2" t="str">
        <f t="shared" si="6"/>
        <v/>
      </c>
      <c r="M51" s="2">
        <f t="shared" si="7"/>
        <v>0</v>
      </c>
      <c r="O51" s="10">
        <f t="shared" si="8"/>
        <v>1</v>
      </c>
      <c r="P51" s="14" t="str">
        <f t="shared" si="9"/>
        <v/>
      </c>
      <c r="Q51" s="16">
        <f t="shared" si="22"/>
        <v>3</v>
      </c>
      <c r="R51" s="14">
        <f t="shared" si="11"/>
        <v>3</v>
      </c>
      <c r="S51" s="16" t="str">
        <f t="shared" si="14"/>
        <v/>
      </c>
      <c r="T51" s="9">
        <v>2</v>
      </c>
      <c r="U51" s="13">
        <v>0</v>
      </c>
      <c r="V51" s="2" t="s">
        <v>18</v>
      </c>
      <c r="W51" s="2" t="str">
        <f t="shared" si="12"/>
        <v/>
      </c>
      <c r="X51" s="22">
        <v>1</v>
      </c>
    </row>
    <row r="52" spans="1:24" ht="14.25" customHeight="1" x14ac:dyDescent="0.25">
      <c r="A52" s="39" t="s">
        <v>57</v>
      </c>
      <c r="B52" s="2">
        <v>19</v>
      </c>
      <c r="C52" s="18">
        <v>48</v>
      </c>
      <c r="D52" s="12">
        <v>48</v>
      </c>
      <c r="E52" s="37">
        <f t="shared" si="1"/>
        <v>4</v>
      </c>
      <c r="F52" s="19">
        <f t="shared" si="13"/>
        <v>48</v>
      </c>
      <c r="G52" s="20">
        <f t="shared" si="2"/>
        <v>48</v>
      </c>
      <c r="H52" s="21">
        <f t="shared" si="3"/>
        <v>4</v>
      </c>
      <c r="I52" s="9">
        <f t="shared" si="19"/>
        <v>0</v>
      </c>
      <c r="J52" s="13">
        <f t="shared" si="20"/>
        <v>0</v>
      </c>
      <c r="L52" s="2" t="str">
        <f t="shared" si="6"/>
        <v>TIE</v>
      </c>
      <c r="M52" s="2">
        <f t="shared" si="7"/>
        <v>1</v>
      </c>
      <c r="O52" s="10" t="str">
        <f t="shared" si="8"/>
        <v/>
      </c>
      <c r="P52" s="14" t="str">
        <f t="shared" si="9"/>
        <v/>
      </c>
      <c r="Q52" s="16">
        <f t="shared" si="22"/>
        <v>9</v>
      </c>
      <c r="R52" s="14">
        <f t="shared" si="11"/>
        <v>8</v>
      </c>
      <c r="S52" s="16" t="str">
        <f t="shared" si="14"/>
        <v/>
      </c>
      <c r="T52" s="9">
        <f>IF(F52&gt;G52,2,1)</f>
        <v>1</v>
      </c>
      <c r="U52" s="13">
        <f>IF(G52&gt;F52,1,0)</f>
        <v>0</v>
      </c>
      <c r="V52" s="22" t="s">
        <v>72</v>
      </c>
      <c r="W52" s="2" t="str">
        <f t="shared" si="12"/>
        <v>Pennsylvania (PA)</v>
      </c>
      <c r="X52" s="22">
        <v>1</v>
      </c>
    </row>
    <row r="53" spans="1:24" ht="14.85" customHeight="1" x14ac:dyDescent="0.25">
      <c r="A53" s="39" t="s">
        <v>58</v>
      </c>
      <c r="B53" s="2">
        <v>4</v>
      </c>
      <c r="C53" s="18">
        <v>57</v>
      </c>
      <c r="D53" s="12">
        <v>41</v>
      </c>
      <c r="E53" s="37">
        <f t="shared" si="1"/>
        <v>2</v>
      </c>
      <c r="F53" s="19">
        <f t="shared" si="13"/>
        <v>57</v>
      </c>
      <c r="G53" s="20">
        <f t="shared" si="2"/>
        <v>41</v>
      </c>
      <c r="H53" s="21">
        <f t="shared" si="3"/>
        <v>2</v>
      </c>
      <c r="I53" s="9">
        <f t="shared" si="19"/>
        <v>4</v>
      </c>
      <c r="J53" s="13">
        <f t="shared" si="20"/>
        <v>0</v>
      </c>
      <c r="L53" s="2" t="str">
        <f t="shared" si="6"/>
        <v/>
      </c>
      <c r="M53" s="2">
        <f t="shared" si="7"/>
        <v>0</v>
      </c>
      <c r="O53" s="10">
        <f t="shared" si="8"/>
        <v>1</v>
      </c>
      <c r="P53" s="14" t="str">
        <f t="shared" si="9"/>
        <v/>
      </c>
      <c r="Q53" s="16">
        <f t="shared" si="22"/>
        <v>1</v>
      </c>
      <c r="R53" s="14">
        <f t="shared" si="11"/>
        <v>1</v>
      </c>
      <c r="S53" s="16" t="str">
        <f t="shared" si="14"/>
        <v/>
      </c>
      <c r="T53" s="9">
        <f>IF(F53&gt;G53,2,1)</f>
        <v>2</v>
      </c>
      <c r="U53" s="13">
        <f>IF(G53&gt;F53,1,0)</f>
        <v>0</v>
      </c>
      <c r="V53" s="22" t="s">
        <v>72</v>
      </c>
      <c r="W53" s="2" t="str">
        <f t="shared" si="12"/>
        <v/>
      </c>
      <c r="X53" s="22">
        <v>1</v>
      </c>
    </row>
    <row r="54" spans="1:24" ht="14.85" customHeight="1" x14ac:dyDescent="0.25">
      <c r="A54" s="39" t="s">
        <v>59</v>
      </c>
      <c r="B54" s="2">
        <v>9</v>
      </c>
      <c r="C54" s="18">
        <v>42</v>
      </c>
      <c r="D54" s="12">
        <v>52</v>
      </c>
      <c r="E54" s="37">
        <f t="shared" si="1"/>
        <v>6</v>
      </c>
      <c r="F54" s="19">
        <f t="shared" si="13"/>
        <v>42</v>
      </c>
      <c r="G54" s="20">
        <f t="shared" si="2"/>
        <v>52</v>
      </c>
      <c r="H54" s="21">
        <f t="shared" si="3"/>
        <v>6</v>
      </c>
      <c r="I54" s="9">
        <f t="shared" si="19"/>
        <v>0</v>
      </c>
      <c r="J54" s="13">
        <f t="shared" si="20"/>
        <v>9</v>
      </c>
      <c r="L54" s="2" t="str">
        <f t="shared" si="6"/>
        <v/>
      </c>
      <c r="M54" s="2">
        <f t="shared" si="7"/>
        <v>0</v>
      </c>
      <c r="O54" s="10" t="str">
        <f t="shared" si="8"/>
        <v/>
      </c>
      <c r="P54" s="14">
        <f t="shared" si="9"/>
        <v>1</v>
      </c>
      <c r="Q54" s="16">
        <f t="shared" si="22"/>
        <v>3</v>
      </c>
      <c r="R54" s="14">
        <f t="shared" si="11"/>
        <v>4</v>
      </c>
      <c r="S54" s="16" t="str">
        <f t="shared" si="14"/>
        <v/>
      </c>
      <c r="T54" s="9">
        <v>0</v>
      </c>
      <c r="U54" s="13">
        <v>2</v>
      </c>
      <c r="V54" s="2" t="s">
        <v>18</v>
      </c>
      <c r="W54" s="2" t="str">
        <f t="shared" si="12"/>
        <v/>
      </c>
      <c r="X54" s="22">
        <v>1</v>
      </c>
    </row>
    <row r="55" spans="1:24" ht="14.85" customHeight="1" x14ac:dyDescent="0.25">
      <c r="A55" s="39" t="s">
        <v>60</v>
      </c>
      <c r="B55" s="2">
        <v>3</v>
      </c>
      <c r="C55" s="18">
        <v>31</v>
      </c>
      <c r="D55" s="12">
        <v>50</v>
      </c>
      <c r="E55" s="37">
        <f t="shared" si="1"/>
        <v>19</v>
      </c>
      <c r="F55" s="19">
        <f t="shared" si="13"/>
        <v>31</v>
      </c>
      <c r="G55" s="20">
        <f t="shared" si="2"/>
        <v>50</v>
      </c>
      <c r="H55" s="21">
        <f t="shared" si="3"/>
        <v>19</v>
      </c>
      <c r="I55" s="9">
        <f t="shared" si="19"/>
        <v>0</v>
      </c>
      <c r="J55" s="13">
        <f t="shared" si="20"/>
        <v>3</v>
      </c>
      <c r="L55" s="2" t="str">
        <f t="shared" si="6"/>
        <v/>
      </c>
      <c r="M55" s="2">
        <f t="shared" si="7"/>
        <v>0</v>
      </c>
      <c r="O55" s="10" t="str">
        <f t="shared" si="8"/>
        <v/>
      </c>
      <c r="P55" s="14">
        <f t="shared" si="9"/>
        <v>1</v>
      </c>
      <c r="Q55" s="16">
        <f t="shared" si="22"/>
        <v>0</v>
      </c>
      <c r="R55" s="14">
        <f t="shared" si="11"/>
        <v>1</v>
      </c>
      <c r="S55" s="16" t="str">
        <f t="shared" si="14"/>
        <v/>
      </c>
      <c r="T55" s="9">
        <v>0</v>
      </c>
      <c r="U55" s="13">
        <v>2</v>
      </c>
      <c r="V55" s="2" t="s">
        <v>18</v>
      </c>
      <c r="W55" s="2" t="str">
        <f t="shared" si="12"/>
        <v/>
      </c>
      <c r="X55" s="22"/>
    </row>
    <row r="56" spans="1:24" ht="14.85" customHeight="1" x14ac:dyDescent="0.25">
      <c r="A56" s="39" t="s">
        <v>61</v>
      </c>
      <c r="B56" s="2">
        <v>11</v>
      </c>
      <c r="C56" s="18">
        <v>35</v>
      </c>
      <c r="D56" s="12">
        <v>56</v>
      </c>
      <c r="E56" s="37">
        <f t="shared" si="1"/>
        <v>9</v>
      </c>
      <c r="F56" s="19">
        <f t="shared" si="13"/>
        <v>35</v>
      </c>
      <c r="G56" s="20">
        <f t="shared" si="2"/>
        <v>56</v>
      </c>
      <c r="H56" s="21">
        <f t="shared" si="3"/>
        <v>9</v>
      </c>
      <c r="I56" s="9">
        <f t="shared" si="19"/>
        <v>0</v>
      </c>
      <c r="J56" s="13">
        <f t="shared" si="20"/>
        <v>11</v>
      </c>
      <c r="L56" s="2" t="str">
        <f t="shared" si="6"/>
        <v/>
      </c>
      <c r="M56" s="2">
        <f t="shared" si="7"/>
        <v>0</v>
      </c>
      <c r="O56" s="10" t="str">
        <f t="shared" si="8"/>
        <v/>
      </c>
      <c r="P56" s="14">
        <f t="shared" si="9"/>
        <v>1</v>
      </c>
      <c r="Q56" s="16">
        <f t="shared" si="10"/>
        <v>3</v>
      </c>
      <c r="R56" s="14">
        <f t="shared" si="11"/>
        <v>6</v>
      </c>
      <c r="S56" s="16" t="str">
        <f t="shared" si="14"/>
        <v/>
      </c>
      <c r="T56" s="9">
        <f>IF(F56&gt;G56,1,0)</f>
        <v>0</v>
      </c>
      <c r="U56" s="13">
        <f>IF(F56&lt;G56,2,1)</f>
        <v>2</v>
      </c>
      <c r="V56" s="22" t="s">
        <v>73</v>
      </c>
      <c r="W56" s="2" t="str">
        <f t="shared" si="12"/>
        <v/>
      </c>
      <c r="X56" s="22">
        <v>1</v>
      </c>
    </row>
    <row r="57" spans="1:24" ht="14.85" customHeight="1" x14ac:dyDescent="0.25">
      <c r="A57" s="39" t="s">
        <v>62</v>
      </c>
      <c r="B57" s="2">
        <v>40</v>
      </c>
      <c r="C57" s="18">
        <v>45</v>
      </c>
      <c r="D57" s="12">
        <v>51</v>
      </c>
      <c r="E57" s="37">
        <f t="shared" si="1"/>
        <v>4</v>
      </c>
      <c r="F57" s="19">
        <f t="shared" si="13"/>
        <v>45</v>
      </c>
      <c r="G57" s="20">
        <f t="shared" si="2"/>
        <v>51</v>
      </c>
      <c r="H57" s="21">
        <f t="shared" si="3"/>
        <v>4</v>
      </c>
      <c r="I57" s="9">
        <f t="shared" si="19"/>
        <v>0</v>
      </c>
      <c r="J57" s="13">
        <f t="shared" si="20"/>
        <v>40</v>
      </c>
      <c r="L57" s="2" t="str">
        <f t="shared" si="6"/>
        <v/>
      </c>
      <c r="M57" s="2">
        <f t="shared" si="7"/>
        <v>0</v>
      </c>
      <c r="O57" s="10" t="str">
        <f t="shared" si="8"/>
        <v/>
      </c>
      <c r="P57" s="14">
        <f t="shared" si="9"/>
        <v>1</v>
      </c>
      <c r="Q57" s="16">
        <f t="shared" si="10"/>
        <v>18</v>
      </c>
      <c r="R57" s="14">
        <f t="shared" si="11"/>
        <v>20</v>
      </c>
      <c r="S57" s="16" t="str">
        <f t="shared" si="14"/>
        <v/>
      </c>
      <c r="T57" s="9">
        <f>IF(F57&gt;G57,1,0)</f>
        <v>0</v>
      </c>
      <c r="U57" s="13">
        <f>IF(F57&lt;G57,2,1)</f>
        <v>2</v>
      </c>
      <c r="V57" s="22" t="s">
        <v>73</v>
      </c>
      <c r="W57" s="2" t="str">
        <f t="shared" si="12"/>
        <v/>
      </c>
      <c r="X57" s="22">
        <v>1</v>
      </c>
    </row>
    <row r="58" spans="1:24" ht="14.85" customHeight="1" x14ac:dyDescent="0.25">
      <c r="A58" s="39" t="s">
        <v>63</v>
      </c>
      <c r="B58" s="2">
        <v>6</v>
      </c>
      <c r="C58" s="18">
        <v>28</v>
      </c>
      <c r="D58" s="12">
        <v>60</v>
      </c>
      <c r="E58" s="37">
        <f t="shared" si="1"/>
        <v>12</v>
      </c>
      <c r="F58" s="19">
        <f t="shared" si="13"/>
        <v>28</v>
      </c>
      <c r="G58" s="20">
        <f t="shared" si="2"/>
        <v>60</v>
      </c>
      <c r="H58" s="21">
        <f t="shared" si="3"/>
        <v>12</v>
      </c>
      <c r="I58" s="9">
        <f t="shared" si="19"/>
        <v>0</v>
      </c>
      <c r="J58" s="13">
        <f t="shared" si="20"/>
        <v>6</v>
      </c>
      <c r="L58" s="2" t="str">
        <f t="shared" si="6"/>
        <v/>
      </c>
      <c r="M58" s="2">
        <f t="shared" si="7"/>
        <v>0</v>
      </c>
      <c r="O58" s="10" t="str">
        <f t="shared" si="8"/>
        <v/>
      </c>
      <c r="P58" s="14">
        <f t="shared" si="9"/>
        <v>1</v>
      </c>
      <c r="Q58" s="16">
        <f t="shared" si="10"/>
        <v>1</v>
      </c>
      <c r="R58" s="14">
        <f t="shared" si="11"/>
        <v>3</v>
      </c>
      <c r="S58" s="16" t="str">
        <f t="shared" si="14"/>
        <v/>
      </c>
      <c r="T58" s="9">
        <f>IF(F58&gt;G58,1,0)</f>
        <v>0</v>
      </c>
      <c r="U58" s="13">
        <f>IF(F58&lt;G58,2,1)</f>
        <v>2</v>
      </c>
      <c r="V58" s="22" t="s">
        <v>73</v>
      </c>
      <c r="W58" s="2" t="str">
        <f t="shared" si="12"/>
        <v/>
      </c>
      <c r="X58" s="22">
        <v>1</v>
      </c>
    </row>
    <row r="59" spans="1:24" ht="14.85" customHeight="1" x14ac:dyDescent="0.25">
      <c r="A59" s="39" t="s">
        <v>64</v>
      </c>
      <c r="B59" s="2">
        <v>3</v>
      </c>
      <c r="C59" s="18">
        <v>70</v>
      </c>
      <c r="D59" s="12">
        <v>29</v>
      </c>
      <c r="E59" s="37">
        <f t="shared" si="1"/>
        <v>1</v>
      </c>
      <c r="F59" s="19">
        <f t="shared" si="13"/>
        <v>70</v>
      </c>
      <c r="G59" s="20">
        <f t="shared" si="2"/>
        <v>29</v>
      </c>
      <c r="H59" s="21">
        <f t="shared" si="3"/>
        <v>1</v>
      </c>
      <c r="I59" s="9">
        <f t="shared" si="19"/>
        <v>3</v>
      </c>
      <c r="J59" s="13">
        <f t="shared" si="20"/>
        <v>0</v>
      </c>
      <c r="L59" s="2" t="str">
        <f t="shared" si="6"/>
        <v/>
      </c>
      <c r="M59" s="2">
        <f t="shared" si="7"/>
        <v>0</v>
      </c>
      <c r="O59" s="10">
        <f t="shared" si="8"/>
        <v>1</v>
      </c>
      <c r="P59" s="14" t="str">
        <f t="shared" si="9"/>
        <v/>
      </c>
      <c r="Q59" s="16">
        <f t="shared" si="10"/>
        <v>1</v>
      </c>
      <c r="R59" s="14">
        <f t="shared" si="11"/>
        <v>0</v>
      </c>
      <c r="S59" s="16" t="str">
        <f t="shared" si="14"/>
        <v/>
      </c>
      <c r="T59" s="9">
        <f>IF(F59&gt;G59,2,1)</f>
        <v>2</v>
      </c>
      <c r="U59" s="13">
        <f>IF(G59&gt;F59,1,0)</f>
        <v>0</v>
      </c>
      <c r="V59" s="22" t="s">
        <v>72</v>
      </c>
      <c r="W59" s="2" t="str">
        <f t="shared" si="12"/>
        <v/>
      </c>
      <c r="X59" s="22">
        <v>1</v>
      </c>
    </row>
    <row r="60" spans="1:24" ht="14.85" customHeight="1" x14ac:dyDescent="0.25">
      <c r="A60" s="39" t="s">
        <v>65</v>
      </c>
      <c r="B60" s="2">
        <v>13</v>
      </c>
      <c r="C60" s="18">
        <v>50</v>
      </c>
      <c r="D60" s="12">
        <v>42</v>
      </c>
      <c r="E60" s="37">
        <f t="shared" si="1"/>
        <v>8</v>
      </c>
      <c r="F60" s="19">
        <f t="shared" si="13"/>
        <v>50</v>
      </c>
      <c r="G60" s="20">
        <f t="shared" si="2"/>
        <v>42</v>
      </c>
      <c r="H60" s="21">
        <f t="shared" si="3"/>
        <v>8</v>
      </c>
      <c r="I60" s="9">
        <f t="shared" si="19"/>
        <v>13</v>
      </c>
      <c r="J60" s="13">
        <f t="shared" si="20"/>
        <v>0</v>
      </c>
      <c r="L60" s="2" t="str">
        <f t="shared" si="6"/>
        <v/>
      </c>
      <c r="M60" s="2">
        <f t="shared" si="7"/>
        <v>0</v>
      </c>
      <c r="O60" s="10">
        <f t="shared" si="8"/>
        <v>1</v>
      </c>
      <c r="P60" s="14" t="str">
        <f t="shared" si="9"/>
        <v/>
      </c>
      <c r="Q60" s="16">
        <f t="shared" si="10"/>
        <v>6</v>
      </c>
      <c r="R60" s="14">
        <f t="shared" si="11"/>
        <v>5</v>
      </c>
      <c r="S60" s="16" t="str">
        <f t="shared" si="14"/>
        <v/>
      </c>
      <c r="T60" s="9">
        <f>IF(F60&gt;G60,2,1)</f>
        <v>2</v>
      </c>
      <c r="U60" s="13">
        <f>IF(G60&gt;F60,1,0)</f>
        <v>0</v>
      </c>
      <c r="V60" s="22" t="s">
        <v>72</v>
      </c>
      <c r="W60" s="2" t="str">
        <f t="shared" si="12"/>
        <v/>
      </c>
      <c r="X60" s="22">
        <v>1</v>
      </c>
    </row>
    <row r="61" spans="1:24" ht="14.85" customHeight="1" x14ac:dyDescent="0.25">
      <c r="A61" s="39" t="s">
        <v>66</v>
      </c>
      <c r="B61" s="2">
        <v>12</v>
      </c>
      <c r="C61" s="18">
        <v>53</v>
      </c>
      <c r="D61" s="12">
        <v>32</v>
      </c>
      <c r="E61" s="37">
        <f t="shared" si="1"/>
        <v>15</v>
      </c>
      <c r="F61" s="19">
        <f t="shared" si="13"/>
        <v>53</v>
      </c>
      <c r="G61" s="20">
        <f t="shared" si="2"/>
        <v>32</v>
      </c>
      <c r="H61" s="21">
        <f t="shared" si="3"/>
        <v>15</v>
      </c>
      <c r="I61" s="9">
        <f t="shared" si="19"/>
        <v>12</v>
      </c>
      <c r="J61" s="13">
        <f t="shared" si="20"/>
        <v>0</v>
      </c>
      <c r="L61" s="2" t="str">
        <f t="shared" si="6"/>
        <v/>
      </c>
      <c r="M61" s="2">
        <f t="shared" si="7"/>
        <v>0</v>
      </c>
      <c r="O61" s="10">
        <f t="shared" si="8"/>
        <v>1</v>
      </c>
      <c r="P61" s="14" t="str">
        <f t="shared" si="9"/>
        <v/>
      </c>
      <c r="Q61" s="16">
        <f t="shared" si="10"/>
        <v>6</v>
      </c>
      <c r="R61" s="14">
        <f t="shared" si="11"/>
        <v>4</v>
      </c>
      <c r="S61" s="16" t="str">
        <f t="shared" si="14"/>
        <v/>
      </c>
      <c r="T61" s="9">
        <f>IF(F61&gt;G61,2,1)</f>
        <v>2</v>
      </c>
      <c r="U61" s="13">
        <f>IF(G61&gt;F61,1,0)</f>
        <v>0</v>
      </c>
      <c r="V61" s="22" t="s">
        <v>72</v>
      </c>
      <c r="W61" s="2" t="str">
        <f t="shared" si="12"/>
        <v/>
      </c>
      <c r="X61" s="22">
        <v>1</v>
      </c>
    </row>
    <row r="62" spans="1:24" ht="14.85" customHeight="1" x14ac:dyDescent="0.25">
      <c r="A62" s="39" t="s">
        <v>67</v>
      </c>
      <c r="B62" s="2">
        <v>4</v>
      </c>
      <c r="C62" s="18">
        <v>34</v>
      </c>
      <c r="D62" s="12">
        <v>61</v>
      </c>
      <c r="E62" s="37">
        <f t="shared" si="1"/>
        <v>5</v>
      </c>
      <c r="F62" s="19">
        <f t="shared" si="13"/>
        <v>34</v>
      </c>
      <c r="G62" s="20">
        <f t="shared" si="2"/>
        <v>61</v>
      </c>
      <c r="H62" s="21">
        <f t="shared" si="3"/>
        <v>5</v>
      </c>
      <c r="I62" s="9">
        <f t="shared" si="19"/>
        <v>0</v>
      </c>
      <c r="J62" s="13">
        <f t="shared" si="20"/>
        <v>4</v>
      </c>
      <c r="L62" s="2" t="str">
        <f t="shared" si="6"/>
        <v/>
      </c>
      <c r="M62" s="2">
        <f t="shared" si="7"/>
        <v>0</v>
      </c>
      <c r="O62" s="10" t="str">
        <f t="shared" si="8"/>
        <v/>
      </c>
      <c r="P62" s="14">
        <f t="shared" si="9"/>
        <v>1</v>
      </c>
      <c r="Q62" s="16">
        <f t="shared" si="10"/>
        <v>1</v>
      </c>
      <c r="R62" s="14">
        <f t="shared" si="11"/>
        <v>1</v>
      </c>
      <c r="S62" s="16" t="str">
        <f t="shared" si="14"/>
        <v/>
      </c>
      <c r="T62" s="9">
        <f>IF(F62&gt;G62,1,0)</f>
        <v>0</v>
      </c>
      <c r="U62" s="13">
        <f>IF(F62&lt;G62,2,1)</f>
        <v>2</v>
      </c>
      <c r="V62" s="22" t="s">
        <v>73</v>
      </c>
      <c r="W62" s="2" t="str">
        <f t="shared" si="12"/>
        <v/>
      </c>
      <c r="X62" s="22">
        <v>1</v>
      </c>
    </row>
    <row r="63" spans="1:24" ht="14.85" customHeight="1" x14ac:dyDescent="0.25">
      <c r="A63" s="39" t="s">
        <v>68</v>
      </c>
      <c r="B63" s="2">
        <v>10</v>
      </c>
      <c r="C63" s="18">
        <v>48</v>
      </c>
      <c r="D63" s="12">
        <v>47</v>
      </c>
      <c r="E63" s="37">
        <f t="shared" si="1"/>
        <v>5</v>
      </c>
      <c r="F63" s="19">
        <f t="shared" si="13"/>
        <v>48</v>
      </c>
      <c r="G63" s="20">
        <f t="shared" si="2"/>
        <v>47</v>
      </c>
      <c r="H63" s="21">
        <f t="shared" si="3"/>
        <v>5</v>
      </c>
      <c r="I63" s="9">
        <f t="shared" si="19"/>
        <v>10</v>
      </c>
      <c r="J63" s="13">
        <f t="shared" si="20"/>
        <v>0</v>
      </c>
      <c r="L63" s="2" t="str">
        <f t="shared" si="6"/>
        <v/>
      </c>
      <c r="M63" s="2">
        <f t="shared" si="7"/>
        <v>0</v>
      </c>
      <c r="O63" s="10">
        <f t="shared" si="8"/>
        <v>1</v>
      </c>
      <c r="P63" s="14" t="str">
        <f t="shared" si="9"/>
        <v/>
      </c>
      <c r="Q63" s="16">
        <f t="shared" si="10"/>
        <v>4</v>
      </c>
      <c r="R63" s="14">
        <f t="shared" si="11"/>
        <v>4</v>
      </c>
      <c r="S63" s="16" t="str">
        <f t="shared" si="14"/>
        <v/>
      </c>
      <c r="T63" s="9">
        <f>IF(F63&gt;G63,1,0)</f>
        <v>1</v>
      </c>
      <c r="U63" s="13">
        <f>IF(F63&lt;G63,2,1)</f>
        <v>1</v>
      </c>
      <c r="V63" s="22" t="s">
        <v>73</v>
      </c>
      <c r="W63" s="2" t="str">
        <f t="shared" si="12"/>
        <v>Wisconsin (WI)</v>
      </c>
      <c r="X63" s="22">
        <v>1</v>
      </c>
    </row>
    <row r="64" spans="1:24" ht="14.85" customHeight="1" x14ac:dyDescent="0.25">
      <c r="A64" s="39" t="s">
        <v>69</v>
      </c>
      <c r="B64" s="2">
        <v>3</v>
      </c>
      <c r="C64" s="18">
        <v>20</v>
      </c>
      <c r="D64" s="12">
        <v>53</v>
      </c>
      <c r="E64" s="37">
        <f t="shared" si="1"/>
        <v>27</v>
      </c>
      <c r="F64" s="19">
        <f t="shared" si="13"/>
        <v>20</v>
      </c>
      <c r="G64" s="20">
        <f t="shared" si="2"/>
        <v>53</v>
      </c>
      <c r="H64" s="21">
        <f t="shared" si="3"/>
        <v>27</v>
      </c>
      <c r="I64" s="9">
        <f t="shared" si="19"/>
        <v>0</v>
      </c>
      <c r="J64" s="13">
        <f t="shared" si="20"/>
        <v>3</v>
      </c>
      <c r="L64" s="2" t="str">
        <f t="shared" si="6"/>
        <v/>
      </c>
      <c r="M64" s="2">
        <f t="shared" si="7"/>
        <v>0</v>
      </c>
      <c r="O64" s="10" t="str">
        <f t="shared" si="8"/>
        <v/>
      </c>
      <c r="P64" s="14">
        <f t="shared" si="9"/>
        <v>1</v>
      </c>
      <c r="Q64" s="16">
        <f t="shared" si="10"/>
        <v>0</v>
      </c>
      <c r="R64" s="14">
        <f t="shared" si="11"/>
        <v>1</v>
      </c>
      <c r="S64" s="16" t="str">
        <f t="shared" si="14"/>
        <v/>
      </c>
      <c r="T64" s="9">
        <f>IF(F64&gt;G64,1,0)</f>
        <v>0</v>
      </c>
      <c r="U64" s="13">
        <f>IF(F64&lt;G64,2,1)</f>
        <v>2</v>
      </c>
      <c r="V64" s="22" t="s">
        <v>73</v>
      </c>
      <c r="W64" s="2" t="str">
        <f t="shared" si="12"/>
        <v/>
      </c>
      <c r="X64" s="22"/>
    </row>
    <row r="65" spans="2:24" ht="14.85" customHeight="1" x14ac:dyDescent="0.2">
      <c r="B65" s="2">
        <f>SUM(B14:B64)</f>
        <v>538</v>
      </c>
      <c r="D65" s="13"/>
      <c r="E65" s="37"/>
      <c r="I65" s="10">
        <f>SUM(I14:I64)</f>
        <v>236</v>
      </c>
      <c r="J65" s="16">
        <f t="shared" ref="J65:K65" si="23">SUM(J14:J64)</f>
        <v>283</v>
      </c>
      <c r="K65" s="2">
        <f t="shared" si="23"/>
        <v>0</v>
      </c>
      <c r="L65" s="2" t="s">
        <v>4</v>
      </c>
      <c r="M65" s="2">
        <f>SUM(M14:M64)</f>
        <v>1</v>
      </c>
      <c r="O65" s="10">
        <f>SUM(O14:O64)</f>
        <v>20</v>
      </c>
      <c r="P65" s="14">
        <f t="shared" ref="P65:R65" si="24">SUM(P14:P64)</f>
        <v>29</v>
      </c>
      <c r="Q65" s="16">
        <f>SUM(Q14:Q64)</f>
        <v>223</v>
      </c>
      <c r="R65" s="14">
        <f t="shared" si="24"/>
        <v>212</v>
      </c>
      <c r="S65" s="16"/>
      <c r="T65" s="10">
        <f>SUM(T14:T64)</f>
        <v>44</v>
      </c>
      <c r="U65" s="14">
        <f t="shared" ref="U65:X65" si="25">SUM(U14:U64)</f>
        <v>55</v>
      </c>
      <c r="V65" s="16"/>
      <c r="W65" s="16"/>
      <c r="X65" s="16">
        <f t="shared" si="25"/>
        <v>39</v>
      </c>
    </row>
    <row r="66" spans="2:24" ht="14.85" customHeight="1" x14ac:dyDescent="0.2">
      <c r="O66" s="9"/>
      <c r="P66" s="13"/>
      <c r="R66" s="13"/>
    </row>
    <row r="67" spans="2:24" ht="14.85" customHeight="1" x14ac:dyDescent="0.2">
      <c r="O67" s="9"/>
      <c r="P67" s="13"/>
      <c r="R67" s="13"/>
    </row>
    <row r="68" spans="2:24" ht="14.85" customHeight="1" x14ac:dyDescent="0.2">
      <c r="O68" s="9"/>
      <c r="P68" s="13"/>
      <c r="R68" s="13"/>
    </row>
    <row r="69" spans="2:24" ht="14.85" customHeight="1" x14ac:dyDescent="0.2">
      <c r="O69" s="9"/>
      <c r="P69" s="13"/>
      <c r="R69" s="13"/>
    </row>
    <row r="70" spans="2:24" ht="14.85" customHeight="1" x14ac:dyDescent="0.2">
      <c r="O70" s="9"/>
      <c r="P70" s="13"/>
      <c r="R70" s="13"/>
    </row>
    <row r="71" spans="2:24" ht="14.85" customHeight="1" x14ac:dyDescent="0.2">
      <c r="O71" s="9"/>
      <c r="P71" s="13"/>
      <c r="R71" s="13"/>
    </row>
    <row r="72" spans="2:24" ht="14.85" customHeight="1" x14ac:dyDescent="0.2">
      <c r="O72" s="9"/>
      <c r="P72" s="13"/>
      <c r="R72" s="13"/>
    </row>
    <row r="73" spans="2:24" ht="14.85" customHeight="1" x14ac:dyDescent="0.2">
      <c r="O73" s="9"/>
      <c r="P73" s="13"/>
      <c r="R73" s="13"/>
    </row>
    <row r="74" spans="2:24" ht="14.85" customHeight="1" x14ac:dyDescent="0.2">
      <c r="O74" s="9"/>
      <c r="P74" s="13"/>
      <c r="R74" s="13"/>
    </row>
    <row r="75" spans="2:24" ht="14.85" customHeight="1" x14ac:dyDescent="0.2">
      <c r="O75" s="9"/>
      <c r="P75" s="13"/>
      <c r="R75" s="13"/>
    </row>
    <row r="76" spans="2:24" ht="14.85" customHeight="1" x14ac:dyDescent="0.2">
      <c r="O76" s="9"/>
      <c r="P76" s="13"/>
    </row>
    <row r="77" spans="2:24" ht="14.85" customHeight="1" x14ac:dyDescent="0.2">
      <c r="O77" s="9"/>
      <c r="P77" s="13"/>
    </row>
    <row r="78" spans="2:24" ht="14.85" customHeight="1" x14ac:dyDescent="0.2">
      <c r="O78" s="9"/>
      <c r="P78" s="13"/>
    </row>
    <row r="79" spans="2:24" ht="14.85" customHeight="1" x14ac:dyDescent="0.2">
      <c r="O79" s="9"/>
      <c r="P79" s="13"/>
    </row>
    <row r="80" spans="2:24" ht="14.85" customHeight="1" x14ac:dyDescent="0.2">
      <c r="O80" s="9"/>
      <c r="P80" s="13"/>
    </row>
    <row r="81" spans="15:16" ht="14.85" customHeight="1" x14ac:dyDescent="0.2">
      <c r="O81" s="9"/>
      <c r="P81" s="13"/>
    </row>
    <row r="82" spans="15:16" ht="14.85" customHeight="1" x14ac:dyDescent="0.2">
      <c r="O82" s="9"/>
      <c r="P82" s="13"/>
    </row>
    <row r="83" spans="15:16" ht="14.85" customHeight="1" x14ac:dyDescent="0.2">
      <c r="O83" s="9"/>
      <c r="P83" s="13"/>
    </row>
    <row r="84" spans="15:16" ht="14.85" customHeight="1" x14ac:dyDescent="0.2">
      <c r="O84" s="9"/>
      <c r="P84" s="13"/>
    </row>
    <row r="85" spans="15:16" ht="14.85" customHeight="1" x14ac:dyDescent="0.2">
      <c r="O85" s="9"/>
      <c r="P85" s="13"/>
    </row>
    <row r="86" spans="15:16" ht="14.85" customHeight="1" x14ac:dyDescent="0.2">
      <c r="O86" s="9"/>
      <c r="P86" s="13"/>
    </row>
    <row r="87" spans="15:16" ht="14.85" customHeight="1" x14ac:dyDescent="0.2">
      <c r="O87" s="9"/>
      <c r="P87" s="13"/>
    </row>
    <row r="88" spans="15:16" ht="14.85" customHeight="1" x14ac:dyDescent="0.2">
      <c r="O88" s="9"/>
      <c r="P88" s="13"/>
    </row>
    <row r="89" spans="15:16" ht="14.85" customHeight="1" x14ac:dyDescent="0.2">
      <c r="O89" s="9"/>
      <c r="P89" s="13"/>
    </row>
    <row r="90" spans="15:16" ht="14.85" customHeight="1" x14ac:dyDescent="0.2">
      <c r="O90" s="9"/>
      <c r="P90" s="13"/>
    </row>
    <row r="91" spans="15:16" ht="14.85" customHeight="1" x14ac:dyDescent="0.2">
      <c r="O91" s="9"/>
      <c r="P91" s="13"/>
    </row>
    <row r="92" spans="15:16" ht="14.85" customHeight="1" x14ac:dyDescent="0.2">
      <c r="O92" s="9"/>
      <c r="P92" s="13"/>
    </row>
    <row r="93" spans="15:16" ht="14.85" customHeight="1" x14ac:dyDescent="0.2">
      <c r="O93" s="9"/>
      <c r="P93" s="13"/>
    </row>
    <row r="94" spans="15:16" ht="14.85" customHeight="1" x14ac:dyDescent="0.2">
      <c r="O94" s="9"/>
      <c r="P94" s="13"/>
    </row>
    <row r="95" spans="15:16" ht="14.85" customHeight="1" x14ac:dyDescent="0.2">
      <c r="O95" s="9"/>
      <c r="P95" s="13"/>
    </row>
    <row r="96" spans="15:16" ht="14.85" customHeight="1" x14ac:dyDescent="0.2">
      <c r="O96" s="9"/>
      <c r="P96" s="13"/>
    </row>
    <row r="97" spans="15:16" ht="14.85" customHeight="1" x14ac:dyDescent="0.2">
      <c r="O97" s="9"/>
      <c r="P97" s="13"/>
    </row>
    <row r="98" spans="15:16" ht="14.85" customHeight="1" x14ac:dyDescent="0.2">
      <c r="O98" s="9"/>
      <c r="P98" s="13"/>
    </row>
    <row r="99" spans="15:16" ht="14.85" customHeight="1" x14ac:dyDescent="0.2">
      <c r="O99" s="9"/>
      <c r="P99" s="13"/>
    </row>
    <row r="100" spans="15:16" ht="14.85" customHeight="1" x14ac:dyDescent="0.2">
      <c r="O100" s="9"/>
      <c r="P100" s="13"/>
    </row>
    <row r="101" spans="15:16" ht="14.85" customHeight="1" x14ac:dyDescent="0.2">
      <c r="O101" s="9"/>
      <c r="P101" s="13"/>
    </row>
    <row r="102" spans="15:16" ht="14.85" customHeight="1" x14ac:dyDescent="0.2">
      <c r="O102" s="9"/>
      <c r="P102" s="13"/>
    </row>
    <row r="103" spans="15:16" ht="14.85" customHeight="1" x14ac:dyDescent="0.2">
      <c r="O103" s="9"/>
      <c r="P103" s="13"/>
    </row>
    <row r="104" spans="15:16" ht="14.85" customHeight="1" x14ac:dyDescent="0.2">
      <c r="O104" s="9"/>
      <c r="P104" s="13"/>
    </row>
    <row r="105" spans="15:16" ht="14.85" customHeight="1" x14ac:dyDescent="0.2">
      <c r="O105" s="9"/>
      <c r="P105" s="13"/>
    </row>
    <row r="106" spans="15:16" ht="14.85" customHeight="1" x14ac:dyDescent="0.2">
      <c r="O106" s="9"/>
      <c r="P106" s="13"/>
    </row>
    <row r="107" spans="15:16" ht="14.85" customHeight="1" x14ac:dyDescent="0.2">
      <c r="O107" s="9"/>
      <c r="P107" s="13"/>
    </row>
    <row r="108" spans="15:16" ht="14.85" customHeight="1" x14ac:dyDescent="0.2">
      <c r="O108" s="9"/>
      <c r="P108" s="13"/>
    </row>
    <row r="109" spans="15:16" ht="14.85" customHeight="1" x14ac:dyDescent="0.2">
      <c r="O109" s="9"/>
      <c r="P109" s="13"/>
    </row>
    <row r="110" spans="15:16" ht="14.85" customHeight="1" x14ac:dyDescent="0.2">
      <c r="O110" s="9"/>
      <c r="P110" s="13"/>
    </row>
    <row r="111" spans="15:16" ht="14.85" customHeight="1" x14ac:dyDescent="0.2">
      <c r="O111" s="9"/>
      <c r="P111" s="13"/>
    </row>
    <row r="112" spans="15:16" ht="14.85" customHeight="1" x14ac:dyDescent="0.2">
      <c r="O112" s="9"/>
      <c r="P112" s="13"/>
    </row>
    <row r="113" spans="15:16" ht="14.85" customHeight="1" x14ac:dyDescent="0.2">
      <c r="O113" s="9"/>
      <c r="P113" s="13"/>
    </row>
    <row r="114" spans="15:16" ht="14.85" customHeight="1" x14ac:dyDescent="0.2">
      <c r="O114" s="9"/>
      <c r="P114" s="13"/>
    </row>
    <row r="115" spans="15:16" ht="14.85" customHeight="1" x14ac:dyDescent="0.2">
      <c r="O115" s="9"/>
      <c r="P115" s="13"/>
    </row>
    <row r="116" spans="15:16" ht="14.85" customHeight="1" x14ac:dyDescent="0.2">
      <c r="O116" s="9"/>
      <c r="P116" s="13"/>
    </row>
    <row r="117" spans="15:16" ht="14.85" customHeight="1" x14ac:dyDescent="0.2">
      <c r="O117" s="9"/>
      <c r="P117" s="13"/>
    </row>
    <row r="118" spans="15:16" ht="14.85" customHeight="1" x14ac:dyDescent="0.2">
      <c r="O118" s="9"/>
      <c r="P118" s="13"/>
    </row>
    <row r="119" spans="15:16" ht="14.85" customHeight="1" x14ac:dyDescent="0.2">
      <c r="O119" s="9"/>
      <c r="P119" s="13"/>
    </row>
    <row r="120" spans="15:16" ht="14.85" customHeight="1" x14ac:dyDescent="0.2">
      <c r="O120" s="9"/>
      <c r="P120" s="13"/>
    </row>
    <row r="121" spans="15:16" ht="14.85" customHeight="1" x14ac:dyDescent="0.2">
      <c r="O121" s="9"/>
      <c r="P121" s="13"/>
    </row>
    <row r="122" spans="15:16" ht="14.85" customHeight="1" x14ac:dyDescent="0.2">
      <c r="O122" s="9"/>
      <c r="P122" s="13"/>
    </row>
    <row r="123" spans="15:16" ht="14.85" customHeight="1" x14ac:dyDescent="0.2">
      <c r="O123" s="9"/>
      <c r="P123" s="13"/>
    </row>
    <row r="124" spans="15:16" ht="14.85" customHeight="1" x14ac:dyDescent="0.2">
      <c r="O124" s="9"/>
      <c r="P124" s="13"/>
    </row>
    <row r="125" spans="15:16" ht="14.85" customHeight="1" x14ac:dyDescent="0.2">
      <c r="O125" s="9"/>
      <c r="P125" s="13"/>
    </row>
    <row r="126" spans="15:16" ht="14.85" customHeight="1" x14ac:dyDescent="0.2">
      <c r="O126" s="9"/>
      <c r="P126" s="13"/>
    </row>
    <row r="127" spans="15:16" ht="14.85" customHeight="1" x14ac:dyDescent="0.2">
      <c r="O127" s="9"/>
      <c r="P127" s="13"/>
    </row>
    <row r="128" spans="15:16" ht="14.85" customHeight="1" x14ac:dyDescent="0.2">
      <c r="O128" s="9"/>
      <c r="P128" s="13"/>
    </row>
    <row r="129" spans="15:16" ht="14.85" customHeight="1" x14ac:dyDescent="0.2">
      <c r="O129" s="9"/>
      <c r="P129" s="13"/>
    </row>
    <row r="130" spans="15:16" ht="14.85" customHeight="1" x14ac:dyDescent="0.2">
      <c r="O130" s="9"/>
      <c r="P130" s="13"/>
    </row>
    <row r="131" spans="15:16" ht="14.85" customHeight="1" x14ac:dyDescent="0.2">
      <c r="O131" s="9"/>
      <c r="P131" s="13"/>
    </row>
    <row r="132" spans="15:16" ht="14.85" customHeight="1" x14ac:dyDescent="0.2">
      <c r="O132" s="9"/>
      <c r="P132" s="13"/>
    </row>
    <row r="133" spans="15:16" ht="14.85" customHeight="1" x14ac:dyDescent="0.2">
      <c r="O133" s="9"/>
      <c r="P133" s="13"/>
    </row>
    <row r="134" spans="15:16" ht="14.85" customHeight="1" x14ac:dyDescent="0.2">
      <c r="O134" s="9"/>
      <c r="P134" s="13"/>
    </row>
    <row r="135" spans="15:16" ht="14.85" customHeight="1" x14ac:dyDescent="0.2">
      <c r="O135" s="9"/>
      <c r="P135" s="13"/>
    </row>
    <row r="136" spans="15:16" ht="14.85" customHeight="1" x14ac:dyDescent="0.2">
      <c r="O136" s="9"/>
      <c r="P136" s="13"/>
    </row>
    <row r="137" spans="15:16" ht="14.85" customHeight="1" x14ac:dyDescent="0.2">
      <c r="O137" s="9"/>
      <c r="P137" s="13"/>
    </row>
    <row r="138" spans="15:16" ht="14.85" customHeight="1" x14ac:dyDescent="0.2">
      <c r="O138" s="9"/>
      <c r="P138" s="13"/>
    </row>
    <row r="139" spans="15:16" ht="14.85" customHeight="1" x14ac:dyDescent="0.2">
      <c r="O139" s="9"/>
      <c r="P139" s="13"/>
    </row>
    <row r="140" spans="15:16" ht="14.85" customHeight="1" x14ac:dyDescent="0.2">
      <c r="O140" s="9"/>
      <c r="P140" s="13"/>
    </row>
    <row r="141" spans="15:16" ht="14.85" customHeight="1" x14ac:dyDescent="0.2">
      <c r="O141" s="9"/>
      <c r="P141" s="13"/>
    </row>
    <row r="142" spans="15:16" ht="14.85" customHeight="1" x14ac:dyDescent="0.2">
      <c r="O142" s="9"/>
      <c r="P142" s="13"/>
    </row>
    <row r="143" spans="15:16" ht="14.85" customHeight="1" x14ac:dyDescent="0.2">
      <c r="O143" s="9"/>
      <c r="P143" s="13"/>
    </row>
    <row r="144" spans="15:16" ht="14.85" customHeight="1" x14ac:dyDescent="0.2">
      <c r="O144" s="9"/>
      <c r="P144" s="13"/>
    </row>
    <row r="145" spans="15:16" ht="14.85" customHeight="1" x14ac:dyDescent="0.2">
      <c r="O145" s="9"/>
      <c r="P145" s="13"/>
    </row>
    <row r="146" spans="15:16" ht="14.85" customHeight="1" x14ac:dyDescent="0.2">
      <c r="O146" s="9"/>
      <c r="P146" s="13"/>
    </row>
    <row r="147" spans="15:16" ht="14.85" customHeight="1" x14ac:dyDescent="0.2">
      <c r="O147" s="9"/>
      <c r="P147" s="13"/>
    </row>
    <row r="148" spans="15:16" ht="14.85" customHeight="1" x14ac:dyDescent="0.2">
      <c r="O148" s="9"/>
      <c r="P148" s="13"/>
    </row>
    <row r="149" spans="15:16" ht="14.85" customHeight="1" x14ac:dyDescent="0.2">
      <c r="O149" s="9"/>
      <c r="P149" s="13"/>
    </row>
    <row r="150" spans="15:16" ht="14.85" customHeight="1" x14ac:dyDescent="0.2">
      <c r="O150" s="9"/>
      <c r="P150" s="13"/>
    </row>
    <row r="151" spans="15:16" ht="14.85" customHeight="1" x14ac:dyDescent="0.2">
      <c r="O151" s="9"/>
      <c r="P151" s="13"/>
    </row>
    <row r="152" spans="15:16" ht="14.85" customHeight="1" x14ac:dyDescent="0.2">
      <c r="O152" s="9"/>
      <c r="P152" s="13"/>
    </row>
    <row r="153" spans="15:16" ht="14.85" customHeight="1" x14ac:dyDescent="0.2">
      <c r="O153" s="9"/>
      <c r="P153" s="13"/>
    </row>
    <row r="154" spans="15:16" ht="14.85" customHeight="1" x14ac:dyDescent="0.2">
      <c r="O154" s="9"/>
      <c r="P154" s="13"/>
    </row>
    <row r="155" spans="15:16" ht="14.85" customHeight="1" x14ac:dyDescent="0.2">
      <c r="O155" s="9"/>
      <c r="P155" s="13"/>
    </row>
    <row r="156" spans="15:16" ht="14.85" customHeight="1" x14ac:dyDescent="0.2">
      <c r="O156" s="9"/>
      <c r="P156" s="13"/>
    </row>
    <row r="157" spans="15:16" ht="14.85" customHeight="1" x14ac:dyDescent="0.2">
      <c r="O157" s="9"/>
      <c r="P157" s="13"/>
    </row>
    <row r="158" spans="15:16" ht="14.85" customHeight="1" x14ac:dyDescent="0.2">
      <c r="O158" s="9"/>
      <c r="P158" s="13"/>
    </row>
    <row r="159" spans="15:16" ht="14.85" customHeight="1" x14ac:dyDescent="0.2">
      <c r="O159" s="9"/>
      <c r="P159" s="13"/>
    </row>
    <row r="160" spans="15:16" ht="14.85" customHeight="1" x14ac:dyDescent="0.2">
      <c r="O160" s="9"/>
      <c r="P160" s="13"/>
    </row>
    <row r="161" spans="15:16" ht="14.85" customHeight="1" x14ac:dyDescent="0.2">
      <c r="O161" s="9"/>
      <c r="P161" s="13"/>
    </row>
    <row r="162" spans="15:16" ht="14.85" customHeight="1" x14ac:dyDescent="0.2">
      <c r="O162" s="9"/>
      <c r="P162" s="13"/>
    </row>
    <row r="163" spans="15:16" ht="14.85" customHeight="1" x14ac:dyDescent="0.2">
      <c r="O163" s="9"/>
      <c r="P163" s="13"/>
    </row>
    <row r="164" spans="15:16" ht="14.85" customHeight="1" x14ac:dyDescent="0.2">
      <c r="O164" s="9"/>
      <c r="P164" s="13"/>
    </row>
    <row r="165" spans="15:16" ht="14.85" customHeight="1" x14ac:dyDescent="0.2">
      <c r="O165" s="9"/>
      <c r="P165" s="13"/>
    </row>
    <row r="166" spans="15:16" ht="14.85" customHeight="1" x14ac:dyDescent="0.2">
      <c r="O166" s="9"/>
      <c r="P166" s="13"/>
    </row>
    <row r="167" spans="15:16" ht="14.85" customHeight="1" x14ac:dyDescent="0.2">
      <c r="O167" s="9"/>
      <c r="P167" s="13"/>
    </row>
    <row r="168" spans="15:16" ht="14.85" customHeight="1" x14ac:dyDescent="0.2">
      <c r="O168" s="9"/>
      <c r="P168" s="13"/>
    </row>
    <row r="169" spans="15:16" ht="14.85" customHeight="1" x14ac:dyDescent="0.2">
      <c r="O169" s="9"/>
      <c r="P169" s="13"/>
    </row>
    <row r="170" spans="15:16" ht="14.85" customHeight="1" x14ac:dyDescent="0.2">
      <c r="O170" s="9"/>
      <c r="P170" s="13"/>
    </row>
    <row r="171" spans="15:16" ht="14.85" customHeight="1" x14ac:dyDescent="0.2">
      <c r="O171" s="9"/>
      <c r="P171" s="13"/>
    </row>
    <row r="172" spans="15:16" ht="14.85" customHeight="1" x14ac:dyDescent="0.2">
      <c r="O172" s="9"/>
      <c r="P172" s="13"/>
    </row>
    <row r="173" spans="15:16" ht="14.85" customHeight="1" x14ac:dyDescent="0.2">
      <c r="O173" s="9"/>
      <c r="P173" s="13"/>
    </row>
    <row r="174" spans="15:16" ht="14.85" customHeight="1" x14ac:dyDescent="0.2">
      <c r="O174" s="9"/>
      <c r="P174" s="13"/>
    </row>
    <row r="175" spans="15:16" ht="14.85" customHeight="1" x14ac:dyDescent="0.2">
      <c r="O175" s="9"/>
      <c r="P175" s="13"/>
    </row>
    <row r="176" spans="15:16" ht="14.85" customHeight="1" x14ac:dyDescent="0.2">
      <c r="O176" s="9"/>
      <c r="P176" s="13"/>
    </row>
    <row r="177" spans="15:16" ht="14.85" customHeight="1" x14ac:dyDescent="0.2">
      <c r="O177" s="9"/>
      <c r="P177" s="13"/>
    </row>
    <row r="178" spans="15:16" ht="14.85" customHeight="1" x14ac:dyDescent="0.2">
      <c r="O178" s="9"/>
      <c r="P178" s="13"/>
    </row>
    <row r="179" spans="15:16" ht="14.85" customHeight="1" x14ac:dyDescent="0.2">
      <c r="O179" s="9"/>
      <c r="P179" s="13"/>
    </row>
    <row r="180" spans="15:16" ht="14.85" customHeight="1" x14ac:dyDescent="0.2">
      <c r="O180" s="9"/>
      <c r="P180" s="13"/>
    </row>
    <row r="181" spans="15:16" ht="14.85" customHeight="1" x14ac:dyDescent="0.2">
      <c r="O181" s="9"/>
      <c r="P181" s="13"/>
    </row>
    <row r="182" spans="15:16" ht="14.85" customHeight="1" x14ac:dyDescent="0.2">
      <c r="O182" s="9"/>
      <c r="P182" s="13"/>
    </row>
    <row r="183" spans="15:16" ht="14.85" customHeight="1" x14ac:dyDescent="0.2">
      <c r="O183" s="9"/>
      <c r="P183" s="13"/>
    </row>
    <row r="184" spans="15:16" ht="14.85" customHeight="1" x14ac:dyDescent="0.2">
      <c r="O184" s="9"/>
      <c r="P184" s="13"/>
    </row>
    <row r="185" spans="15:16" ht="14.85" customHeight="1" x14ac:dyDescent="0.2">
      <c r="O185" s="9"/>
      <c r="P185" s="13"/>
    </row>
    <row r="186" spans="15:16" ht="14.85" customHeight="1" x14ac:dyDescent="0.2">
      <c r="O186" s="9"/>
      <c r="P186" s="13"/>
    </row>
    <row r="187" spans="15:16" ht="14.85" customHeight="1" x14ac:dyDescent="0.2">
      <c r="O187" s="9"/>
      <c r="P187" s="13"/>
    </row>
    <row r="188" spans="15:16" ht="14.85" customHeight="1" x14ac:dyDescent="0.2">
      <c r="O188" s="9"/>
      <c r="P188" s="13"/>
    </row>
    <row r="189" spans="15:16" ht="14.85" customHeight="1" x14ac:dyDescent="0.2">
      <c r="O189" s="9"/>
      <c r="P189" s="13"/>
    </row>
    <row r="190" spans="15:16" ht="14.85" customHeight="1" x14ac:dyDescent="0.2">
      <c r="O190" s="9"/>
      <c r="P190" s="13"/>
    </row>
    <row r="191" spans="15:16" ht="14.85" customHeight="1" x14ac:dyDescent="0.2">
      <c r="O191" s="9"/>
      <c r="P191" s="13"/>
    </row>
    <row r="192" spans="15:16" ht="14.85" customHeight="1" x14ac:dyDescent="0.2">
      <c r="O192" s="9"/>
      <c r="P192" s="13"/>
    </row>
    <row r="193" spans="15:16" ht="14.85" customHeight="1" x14ac:dyDescent="0.2">
      <c r="O193" s="9"/>
      <c r="P193" s="13"/>
    </row>
    <row r="194" spans="15:16" ht="14.85" customHeight="1" x14ac:dyDescent="0.2">
      <c r="O194" s="9"/>
      <c r="P194" s="13"/>
    </row>
    <row r="195" spans="15:16" ht="14.85" customHeight="1" x14ac:dyDescent="0.2">
      <c r="O195" s="9"/>
      <c r="P195" s="13"/>
    </row>
    <row r="196" spans="15:16" ht="14.85" customHeight="1" x14ac:dyDescent="0.2">
      <c r="O196" s="9"/>
      <c r="P196" s="13"/>
    </row>
    <row r="197" spans="15:16" ht="14.85" customHeight="1" x14ac:dyDescent="0.2">
      <c r="O197" s="9"/>
      <c r="P197" s="13"/>
    </row>
    <row r="198" spans="15:16" ht="14.85" customHeight="1" x14ac:dyDescent="0.2">
      <c r="O198" s="9"/>
      <c r="P198" s="13"/>
    </row>
    <row r="199" spans="15:16" ht="14.85" customHeight="1" x14ac:dyDescent="0.2">
      <c r="O199" s="9"/>
      <c r="P199" s="13"/>
    </row>
    <row r="200" spans="15:16" ht="14.85" customHeight="1" x14ac:dyDescent="0.2">
      <c r="O200" s="9"/>
      <c r="P200" s="13"/>
    </row>
    <row r="201" spans="15:16" ht="14.85" customHeight="1" x14ac:dyDescent="0.2">
      <c r="O201" s="9"/>
      <c r="P201" s="13"/>
    </row>
    <row r="202" spans="15:16" ht="14.85" customHeight="1" x14ac:dyDescent="0.2">
      <c r="O202" s="9"/>
      <c r="P202" s="13"/>
    </row>
    <row r="203" spans="15:16" ht="14.85" customHeight="1" x14ac:dyDescent="0.2">
      <c r="O203" s="9"/>
      <c r="P203" s="13"/>
    </row>
    <row r="204" spans="15:16" ht="14.85" customHeight="1" x14ac:dyDescent="0.2">
      <c r="O204" s="9"/>
      <c r="P204" s="13"/>
    </row>
    <row r="205" spans="15:16" ht="14.85" customHeight="1" x14ac:dyDescent="0.2">
      <c r="O205" s="9"/>
      <c r="P205" s="13"/>
    </row>
    <row r="206" spans="15:16" ht="14.85" customHeight="1" x14ac:dyDescent="0.2">
      <c r="O206" s="9"/>
      <c r="P206" s="13"/>
    </row>
    <row r="207" spans="15:16" ht="14.85" customHeight="1" x14ac:dyDescent="0.2">
      <c r="O207" s="9"/>
      <c r="P207" s="13"/>
    </row>
    <row r="208" spans="15:16" ht="14.85" customHeight="1" x14ac:dyDescent="0.2">
      <c r="O208" s="9"/>
      <c r="P208" s="13"/>
    </row>
    <row r="209" spans="15:16" ht="14.85" customHeight="1" x14ac:dyDescent="0.2">
      <c r="O209" s="9"/>
      <c r="P209" s="13"/>
    </row>
    <row r="210" spans="15:16" ht="14.85" customHeight="1" x14ac:dyDescent="0.2">
      <c r="O210" s="9"/>
      <c r="P210" s="13"/>
    </row>
    <row r="211" spans="15:16" ht="14.85" customHeight="1" x14ac:dyDescent="0.2">
      <c r="O211" s="9"/>
      <c r="P211" s="13"/>
    </row>
    <row r="212" spans="15:16" ht="14.85" customHeight="1" x14ac:dyDescent="0.2">
      <c r="O212" s="9"/>
      <c r="P212" s="13"/>
    </row>
    <row r="213" spans="15:16" ht="14.85" customHeight="1" x14ac:dyDescent="0.2">
      <c r="O213" s="9"/>
      <c r="P213" s="13"/>
    </row>
    <row r="214" spans="15:16" ht="14.85" customHeight="1" x14ac:dyDescent="0.2">
      <c r="O214" s="9"/>
      <c r="P214" s="13"/>
    </row>
    <row r="215" spans="15:16" ht="14.85" customHeight="1" x14ac:dyDescent="0.2">
      <c r="O215" s="9"/>
      <c r="P215" s="13"/>
    </row>
    <row r="216" spans="15:16" ht="14.85" customHeight="1" x14ac:dyDescent="0.2">
      <c r="O216" s="9"/>
      <c r="P216" s="13"/>
    </row>
    <row r="217" spans="15:16" ht="14.85" customHeight="1" x14ac:dyDescent="0.2">
      <c r="O217" s="9"/>
      <c r="P217" s="13"/>
    </row>
    <row r="218" spans="15:16" ht="14.85" customHeight="1" x14ac:dyDescent="0.2">
      <c r="O218" s="9"/>
      <c r="P218" s="13"/>
    </row>
    <row r="219" spans="15:16" ht="14.85" customHeight="1" x14ac:dyDescent="0.2">
      <c r="O219" s="9"/>
      <c r="P219" s="13"/>
    </row>
    <row r="220" spans="15:16" ht="14.85" customHeight="1" x14ac:dyDescent="0.2">
      <c r="O220" s="9"/>
      <c r="P220" s="13"/>
    </row>
    <row r="221" spans="15:16" ht="14.85" customHeight="1" x14ac:dyDescent="0.2">
      <c r="O221" s="9"/>
      <c r="P221" s="13"/>
    </row>
    <row r="222" spans="15:16" ht="14.85" customHeight="1" x14ac:dyDescent="0.2">
      <c r="O222" s="9"/>
      <c r="P222" s="13"/>
    </row>
    <row r="223" spans="15:16" ht="14.85" customHeight="1" x14ac:dyDescent="0.2">
      <c r="O223" s="9"/>
      <c r="P223" s="13"/>
    </row>
    <row r="224" spans="15:16" ht="14.85" customHeight="1" x14ac:dyDescent="0.2">
      <c r="O224" s="9"/>
      <c r="P224" s="13"/>
    </row>
    <row r="225" spans="15:16" ht="14.85" customHeight="1" x14ac:dyDescent="0.2">
      <c r="O225" s="9"/>
      <c r="P225" s="13"/>
    </row>
    <row r="226" spans="15:16" ht="14.85" customHeight="1" x14ac:dyDescent="0.2">
      <c r="O226" s="9"/>
      <c r="P226" s="13"/>
    </row>
    <row r="227" spans="15:16" ht="14.85" customHeight="1" x14ac:dyDescent="0.2">
      <c r="O227" s="9"/>
      <c r="P227" s="13"/>
    </row>
    <row r="228" spans="15:16" ht="14.85" customHeight="1" x14ac:dyDescent="0.2">
      <c r="O228" s="9"/>
      <c r="P228" s="13"/>
    </row>
    <row r="229" spans="15:16" ht="14.85" customHeight="1" x14ac:dyDescent="0.2">
      <c r="O229" s="9"/>
      <c r="P229" s="13"/>
    </row>
    <row r="230" spans="15:16" ht="14.85" customHeight="1" x14ac:dyDescent="0.2">
      <c r="O230" s="9"/>
      <c r="P230" s="13"/>
    </row>
    <row r="231" spans="15:16" ht="14.85" customHeight="1" x14ac:dyDescent="0.2">
      <c r="O231" s="9"/>
      <c r="P231" s="13"/>
    </row>
    <row r="232" spans="15:16" ht="14.85" customHeight="1" x14ac:dyDescent="0.2">
      <c r="O232" s="9"/>
      <c r="P232" s="13"/>
    </row>
    <row r="233" spans="15:16" ht="14.85" customHeight="1" x14ac:dyDescent="0.2">
      <c r="O233" s="9"/>
      <c r="P233" s="13"/>
    </row>
    <row r="234" spans="15:16" ht="14.85" customHeight="1" x14ac:dyDescent="0.2">
      <c r="O234" s="9"/>
      <c r="P234" s="13"/>
    </row>
    <row r="235" spans="15:16" ht="14.85" customHeight="1" x14ac:dyDescent="0.2">
      <c r="O235" s="9"/>
      <c r="P235" s="13"/>
    </row>
    <row r="236" spans="15:16" ht="14.85" customHeight="1" x14ac:dyDescent="0.2">
      <c r="O236" s="9"/>
      <c r="P236" s="13"/>
    </row>
    <row r="237" spans="15:16" ht="14.85" customHeight="1" x14ac:dyDescent="0.2">
      <c r="O237" s="9"/>
      <c r="P237" s="13"/>
    </row>
    <row r="238" spans="15:16" ht="14.85" customHeight="1" x14ac:dyDescent="0.2">
      <c r="O238" s="9"/>
      <c r="P238" s="13"/>
    </row>
    <row r="239" spans="15:16" ht="14.85" customHeight="1" x14ac:dyDescent="0.2">
      <c r="O239" s="9"/>
      <c r="P239" s="13"/>
    </row>
    <row r="240" spans="15:16" ht="14.85" customHeight="1" x14ac:dyDescent="0.2">
      <c r="O240" s="9"/>
      <c r="P240" s="13"/>
    </row>
    <row r="241" spans="15:16" ht="14.85" customHeight="1" x14ac:dyDescent="0.2">
      <c r="O241" s="9"/>
      <c r="P241" s="13"/>
    </row>
    <row r="242" spans="15:16" ht="14.85" customHeight="1" x14ac:dyDescent="0.2">
      <c r="O242" s="9"/>
      <c r="P242" s="13"/>
    </row>
    <row r="243" spans="15:16" ht="14.85" customHeight="1" x14ac:dyDescent="0.2">
      <c r="O243" s="9"/>
      <c r="P243" s="13"/>
    </row>
    <row r="244" spans="15:16" ht="14.85" customHeight="1" x14ac:dyDescent="0.2">
      <c r="O244" s="9"/>
      <c r="P244" s="13"/>
    </row>
    <row r="245" spans="15:16" ht="14.85" customHeight="1" x14ac:dyDescent="0.2">
      <c r="O245" s="9"/>
      <c r="P245" s="13"/>
    </row>
    <row r="246" spans="15:16" ht="14.85" customHeight="1" x14ac:dyDescent="0.2">
      <c r="O246" s="9"/>
      <c r="P246" s="13"/>
    </row>
    <row r="247" spans="15:16" ht="14.85" customHeight="1" x14ac:dyDescent="0.2">
      <c r="O247" s="9"/>
      <c r="P247" s="13"/>
    </row>
    <row r="248" spans="15:16" ht="14.85" customHeight="1" x14ac:dyDescent="0.2">
      <c r="O248" s="9"/>
      <c r="P248" s="13"/>
    </row>
    <row r="249" spans="15:16" ht="14.85" customHeight="1" x14ac:dyDescent="0.2">
      <c r="O249" s="9"/>
      <c r="P249" s="13"/>
    </row>
    <row r="250" spans="15:16" ht="14.85" customHeight="1" x14ac:dyDescent="0.2">
      <c r="O250" s="9"/>
      <c r="P250" s="13"/>
    </row>
    <row r="251" spans="15:16" ht="14.85" customHeight="1" x14ac:dyDescent="0.2">
      <c r="O251" s="9"/>
      <c r="P251" s="13"/>
    </row>
    <row r="252" spans="15:16" ht="14.85" customHeight="1" x14ac:dyDescent="0.2">
      <c r="O252" s="9"/>
      <c r="P252" s="13"/>
    </row>
    <row r="253" spans="15:16" ht="14.85" customHeight="1" x14ac:dyDescent="0.2">
      <c r="O253" s="9"/>
      <c r="P253" s="13"/>
    </row>
    <row r="254" spans="15:16" ht="14.85" customHeight="1" x14ac:dyDescent="0.2">
      <c r="O254" s="9"/>
      <c r="P254" s="13"/>
    </row>
    <row r="255" spans="15:16" ht="14.85" customHeight="1" x14ac:dyDescent="0.2">
      <c r="O255" s="9"/>
      <c r="P255" s="13"/>
    </row>
    <row r="256" spans="15:16" ht="14.85" customHeight="1" x14ac:dyDescent="0.2">
      <c r="O256" s="9"/>
      <c r="P256" s="13"/>
    </row>
    <row r="257" spans="15:16" ht="14.85" customHeight="1" x14ac:dyDescent="0.2">
      <c r="O257" s="9"/>
      <c r="P257" s="13"/>
    </row>
    <row r="258" spans="15:16" ht="14.85" customHeight="1" x14ac:dyDescent="0.2">
      <c r="O258" s="9"/>
      <c r="P258" s="13"/>
    </row>
    <row r="259" spans="15:16" ht="14.85" customHeight="1" x14ac:dyDescent="0.2">
      <c r="O259" s="9"/>
      <c r="P259" s="13"/>
    </row>
    <row r="260" spans="15:16" ht="14.85" customHeight="1" x14ac:dyDescent="0.2">
      <c r="O260" s="9"/>
      <c r="P260" s="13"/>
    </row>
    <row r="261" spans="15:16" ht="14.85" customHeight="1" x14ac:dyDescent="0.2">
      <c r="O261" s="9"/>
      <c r="P261" s="13"/>
    </row>
    <row r="262" spans="15:16" ht="14.85" customHeight="1" x14ac:dyDescent="0.2">
      <c r="O262" s="9"/>
      <c r="P262" s="13"/>
    </row>
    <row r="263" spans="15:16" ht="14.85" customHeight="1" x14ac:dyDescent="0.2">
      <c r="O263" s="9"/>
      <c r="P263" s="13"/>
    </row>
    <row r="264" spans="15:16" ht="14.85" customHeight="1" x14ac:dyDescent="0.2">
      <c r="O264" s="9"/>
      <c r="P264" s="13"/>
    </row>
    <row r="265" spans="15:16" ht="14.85" customHeight="1" x14ac:dyDescent="0.2">
      <c r="O265" s="9"/>
      <c r="P265" s="13"/>
    </row>
    <row r="266" spans="15:16" ht="14.85" customHeight="1" x14ac:dyDescent="0.2">
      <c r="O266" s="9"/>
      <c r="P266" s="13"/>
    </row>
    <row r="267" spans="15:16" ht="14.85" customHeight="1" x14ac:dyDescent="0.2">
      <c r="O267" s="9"/>
      <c r="P267" s="13"/>
    </row>
    <row r="268" spans="15:16" ht="14.85" customHeight="1" x14ac:dyDescent="0.2">
      <c r="O268" s="9"/>
      <c r="P268" s="13"/>
    </row>
    <row r="269" spans="15:16" ht="14.85" customHeight="1" x14ac:dyDescent="0.2">
      <c r="O269" s="9"/>
      <c r="P269" s="13"/>
    </row>
    <row r="270" spans="15:16" ht="14.85" customHeight="1" x14ac:dyDescent="0.2">
      <c r="O270" s="9"/>
      <c r="P270" s="13"/>
    </row>
    <row r="271" spans="15:16" ht="14.85" customHeight="1" x14ac:dyDescent="0.2">
      <c r="O271" s="9"/>
      <c r="P271" s="13"/>
    </row>
    <row r="272" spans="15:16" ht="14.85" customHeight="1" x14ac:dyDescent="0.2">
      <c r="O272" s="9"/>
      <c r="P272" s="13"/>
    </row>
    <row r="273" spans="15:16" ht="14.85" customHeight="1" x14ac:dyDescent="0.2">
      <c r="O273" s="9"/>
      <c r="P273" s="13"/>
    </row>
    <row r="274" spans="15:16" ht="14.85" customHeight="1" x14ac:dyDescent="0.2">
      <c r="O274" s="9"/>
      <c r="P274" s="13"/>
    </row>
    <row r="275" spans="15:16" ht="14.85" customHeight="1" x14ac:dyDescent="0.2">
      <c r="O275" s="9"/>
      <c r="P275" s="13"/>
    </row>
    <row r="276" spans="15:16" ht="14.85" customHeight="1" x14ac:dyDescent="0.2">
      <c r="O276" s="9"/>
      <c r="P276" s="13"/>
    </row>
    <row r="277" spans="15:16" ht="14.85" customHeight="1" x14ac:dyDescent="0.2">
      <c r="O277" s="9"/>
      <c r="P277" s="13"/>
    </row>
    <row r="278" spans="15:16" ht="14.85" customHeight="1" x14ac:dyDescent="0.2">
      <c r="O278" s="9"/>
      <c r="P278" s="13"/>
    </row>
    <row r="279" spans="15:16" ht="14.85" customHeight="1" x14ac:dyDescent="0.2">
      <c r="O279" s="9"/>
      <c r="P279" s="13"/>
    </row>
    <row r="280" spans="15:16" ht="14.85" customHeight="1" x14ac:dyDescent="0.2">
      <c r="O280" s="9"/>
      <c r="P280" s="13"/>
    </row>
    <row r="281" spans="15:16" ht="14.85" customHeight="1" x14ac:dyDescent="0.2">
      <c r="O281" s="9"/>
      <c r="P281" s="13"/>
    </row>
    <row r="282" spans="15:16" ht="14.85" customHeight="1" x14ac:dyDescent="0.2">
      <c r="O282" s="9"/>
      <c r="P282" s="13"/>
    </row>
    <row r="283" spans="15:16" ht="14.85" customHeight="1" x14ac:dyDescent="0.2">
      <c r="O283" s="9"/>
      <c r="P283" s="13"/>
    </row>
    <row r="284" spans="15:16" ht="14.85" customHeight="1" x14ac:dyDescent="0.2">
      <c r="O284" s="9"/>
      <c r="P284" s="13"/>
    </row>
    <row r="285" spans="15:16" ht="14.85" customHeight="1" x14ac:dyDescent="0.2">
      <c r="O285" s="9"/>
      <c r="P285" s="13"/>
    </row>
    <row r="286" spans="15:16" ht="14.85" customHeight="1" x14ac:dyDescent="0.2">
      <c r="O286" s="9"/>
      <c r="P286" s="13"/>
    </row>
    <row r="287" spans="15:16" ht="14.85" customHeight="1" x14ac:dyDescent="0.2">
      <c r="O287" s="9"/>
      <c r="P287" s="13"/>
    </row>
    <row r="288" spans="15:16" ht="14.85" customHeight="1" x14ac:dyDescent="0.2">
      <c r="O288" s="9"/>
      <c r="P288" s="13"/>
    </row>
    <row r="289" spans="15:16" ht="14.85" customHeight="1" x14ac:dyDescent="0.2">
      <c r="O289" s="9"/>
      <c r="P289" s="13"/>
    </row>
    <row r="290" spans="15:16" ht="14.85" customHeight="1" x14ac:dyDescent="0.2">
      <c r="O290" s="9"/>
      <c r="P290" s="13"/>
    </row>
    <row r="291" spans="15:16" ht="14.85" customHeight="1" x14ac:dyDescent="0.2">
      <c r="O291" s="9"/>
      <c r="P291" s="13"/>
    </row>
    <row r="292" spans="15:16" ht="14.85" customHeight="1" x14ac:dyDescent="0.2">
      <c r="O292" s="9"/>
      <c r="P292" s="13"/>
    </row>
    <row r="293" spans="15:16" ht="14.85" customHeight="1" x14ac:dyDescent="0.2">
      <c r="O293" s="9"/>
      <c r="P293" s="13"/>
    </row>
    <row r="294" spans="15:16" ht="14.85" customHeight="1" x14ac:dyDescent="0.2">
      <c r="O294" s="9"/>
      <c r="P294" s="13"/>
    </row>
    <row r="295" spans="15:16" ht="14.85" customHeight="1" x14ac:dyDescent="0.2">
      <c r="O295" s="9"/>
      <c r="P295" s="13"/>
    </row>
    <row r="296" spans="15:16" ht="14.85" customHeight="1" x14ac:dyDescent="0.2">
      <c r="O296" s="9"/>
      <c r="P296" s="13"/>
    </row>
    <row r="297" spans="15:16" ht="14.85" customHeight="1" x14ac:dyDescent="0.2">
      <c r="O297" s="9"/>
      <c r="P297" s="13"/>
    </row>
    <row r="298" spans="15:16" ht="14.85" customHeight="1" x14ac:dyDescent="0.2">
      <c r="O298" s="9"/>
      <c r="P298" s="13"/>
    </row>
    <row r="299" spans="15:16" ht="14.85" customHeight="1" x14ac:dyDescent="0.2">
      <c r="O299" s="9"/>
      <c r="P299" s="13"/>
    </row>
    <row r="300" spans="15:16" ht="14.85" customHeight="1" x14ac:dyDescent="0.2">
      <c r="O300" s="9"/>
      <c r="P300" s="13"/>
    </row>
    <row r="301" spans="15:16" ht="14.85" customHeight="1" x14ac:dyDescent="0.2">
      <c r="O301" s="9"/>
      <c r="P301" s="13"/>
    </row>
    <row r="302" spans="15:16" ht="14.85" customHeight="1" x14ac:dyDescent="0.2">
      <c r="O302" s="9"/>
      <c r="P302" s="13"/>
    </row>
    <row r="303" spans="15:16" ht="14.85" customHeight="1" x14ac:dyDescent="0.2">
      <c r="O303" s="9"/>
      <c r="P303" s="13"/>
    </row>
    <row r="304" spans="15:16" ht="14.85" customHeight="1" x14ac:dyDescent="0.2">
      <c r="O304" s="9"/>
      <c r="P304" s="13"/>
    </row>
    <row r="305" spans="15:16" ht="14.85" customHeight="1" x14ac:dyDescent="0.2">
      <c r="O305" s="9"/>
      <c r="P305" s="13"/>
    </row>
    <row r="306" spans="15:16" ht="14.85" customHeight="1" x14ac:dyDescent="0.2">
      <c r="O306" s="9"/>
      <c r="P306" s="13"/>
    </row>
    <row r="307" spans="15:16" ht="14.85" customHeight="1" x14ac:dyDescent="0.2">
      <c r="O307" s="9"/>
      <c r="P307" s="13"/>
    </row>
    <row r="308" spans="15:16" ht="14.85" customHeight="1" x14ac:dyDescent="0.2">
      <c r="O308" s="9"/>
      <c r="P308" s="13"/>
    </row>
    <row r="309" spans="15:16" ht="14.85" customHeight="1" x14ac:dyDescent="0.2">
      <c r="O309" s="9"/>
      <c r="P309" s="13"/>
    </row>
    <row r="310" spans="15:16" ht="14.85" customHeight="1" x14ac:dyDescent="0.2">
      <c r="O310" s="9"/>
      <c r="P310" s="13"/>
    </row>
    <row r="311" spans="15:16" ht="14.85" customHeight="1" x14ac:dyDescent="0.2">
      <c r="O311" s="9"/>
      <c r="P311" s="13"/>
    </row>
    <row r="312" spans="15:16" ht="14.85" customHeight="1" x14ac:dyDescent="0.2">
      <c r="O312" s="9"/>
      <c r="P312" s="13"/>
    </row>
    <row r="313" spans="15:16" ht="14.85" customHeight="1" x14ac:dyDescent="0.2">
      <c r="O313" s="9"/>
      <c r="P313" s="13"/>
    </row>
    <row r="314" spans="15:16" ht="14.85" customHeight="1" x14ac:dyDescent="0.2">
      <c r="O314" s="9"/>
      <c r="P314" s="13"/>
    </row>
    <row r="315" spans="15:16" ht="14.85" customHeight="1" x14ac:dyDescent="0.2">
      <c r="O315" s="9"/>
      <c r="P315" s="13"/>
    </row>
    <row r="316" spans="15:16" ht="14.85" customHeight="1" x14ac:dyDescent="0.2">
      <c r="O316" s="9"/>
      <c r="P316" s="13"/>
    </row>
    <row r="317" spans="15:16" ht="14.85" customHeight="1" x14ac:dyDescent="0.2">
      <c r="O317" s="9"/>
      <c r="P317" s="13"/>
    </row>
    <row r="318" spans="15:16" ht="14.85" customHeight="1" x14ac:dyDescent="0.2">
      <c r="O318" s="9"/>
      <c r="P318" s="13"/>
    </row>
    <row r="319" spans="15:16" ht="14.85" customHeight="1" x14ac:dyDescent="0.2">
      <c r="O319" s="9"/>
      <c r="P319" s="13"/>
    </row>
    <row r="320" spans="15:16" ht="14.85" customHeight="1" x14ac:dyDescent="0.2">
      <c r="O320" s="9"/>
      <c r="P320" s="13"/>
    </row>
    <row r="321" spans="15:16" ht="14.85" customHeight="1" x14ac:dyDescent="0.2">
      <c r="O321" s="9"/>
      <c r="P321" s="13"/>
    </row>
    <row r="322" spans="15:16" ht="14.85" customHeight="1" x14ac:dyDescent="0.2">
      <c r="O322" s="9"/>
      <c r="P322" s="13"/>
    </row>
    <row r="323" spans="15:16" ht="14.85" customHeight="1" x14ac:dyDescent="0.2">
      <c r="O323" s="9"/>
      <c r="P323" s="13"/>
    </row>
    <row r="324" spans="15:16" ht="14.85" customHeight="1" x14ac:dyDescent="0.2">
      <c r="O324" s="9"/>
      <c r="P324" s="13"/>
    </row>
    <row r="325" spans="15:16" ht="14.85" customHeight="1" x14ac:dyDescent="0.2">
      <c r="O325" s="9"/>
      <c r="P325" s="13"/>
    </row>
    <row r="326" spans="15:16" ht="14.85" customHeight="1" x14ac:dyDescent="0.2">
      <c r="O326" s="9"/>
      <c r="P326" s="13"/>
    </row>
    <row r="327" spans="15:16" ht="14.85" customHeight="1" x14ac:dyDescent="0.2">
      <c r="O327" s="9"/>
      <c r="P327" s="13"/>
    </row>
    <row r="328" spans="15:16" ht="14.85" customHeight="1" x14ac:dyDescent="0.2">
      <c r="O328" s="9"/>
      <c r="P328" s="13"/>
    </row>
    <row r="329" spans="15:16" ht="14.85" customHeight="1" x14ac:dyDescent="0.2">
      <c r="O329" s="9"/>
      <c r="P329" s="13"/>
    </row>
    <row r="330" spans="15:16" ht="14.85" customHeight="1" x14ac:dyDescent="0.2">
      <c r="O330" s="9"/>
      <c r="P330" s="13"/>
    </row>
    <row r="331" spans="15:16" ht="14.85" customHeight="1" x14ac:dyDescent="0.2">
      <c r="O331" s="9"/>
      <c r="P331" s="13"/>
    </row>
    <row r="332" spans="15:16" ht="14.85" customHeight="1" x14ac:dyDescent="0.2">
      <c r="O332" s="9"/>
      <c r="P332" s="13"/>
    </row>
    <row r="333" spans="15:16" ht="14.85" customHeight="1" x14ac:dyDescent="0.2">
      <c r="O333" s="9"/>
      <c r="P333" s="13"/>
    </row>
    <row r="334" spans="15:16" ht="14.85" customHeight="1" x14ac:dyDescent="0.2">
      <c r="O334" s="9"/>
      <c r="P334" s="13"/>
    </row>
    <row r="335" spans="15:16" ht="14.85" customHeight="1" x14ac:dyDescent="0.2">
      <c r="O335" s="9"/>
      <c r="P335" s="13"/>
    </row>
    <row r="336" spans="15:16" ht="14.85" customHeight="1" x14ac:dyDescent="0.2">
      <c r="O336" s="9"/>
      <c r="P336" s="13"/>
    </row>
    <row r="337" spans="15:16" ht="14.85" customHeight="1" x14ac:dyDescent="0.2">
      <c r="O337" s="9"/>
      <c r="P337" s="13"/>
    </row>
    <row r="338" spans="15:16" ht="14.85" customHeight="1" x14ac:dyDescent="0.2">
      <c r="O338" s="9"/>
      <c r="P338" s="13"/>
    </row>
    <row r="339" spans="15:16" ht="14.85" customHeight="1" x14ac:dyDescent="0.2">
      <c r="O339" s="9"/>
      <c r="P339" s="13"/>
    </row>
    <row r="340" spans="15:16" ht="14.85" customHeight="1" x14ac:dyDescent="0.2">
      <c r="O340" s="9"/>
      <c r="P340" s="13"/>
    </row>
    <row r="341" spans="15:16" ht="14.85" customHeight="1" x14ac:dyDescent="0.2">
      <c r="O341" s="9"/>
      <c r="P341" s="13"/>
    </row>
    <row r="342" spans="15:16" ht="14.85" customHeight="1" x14ac:dyDescent="0.2">
      <c r="O342" s="9"/>
      <c r="P342" s="13"/>
    </row>
    <row r="343" spans="15:16" ht="14.85" customHeight="1" x14ac:dyDescent="0.2">
      <c r="O343" s="9"/>
      <c r="P343" s="13"/>
    </row>
    <row r="344" spans="15:16" ht="14.85" customHeight="1" x14ac:dyDescent="0.2">
      <c r="O344" s="9"/>
      <c r="P344" s="13"/>
    </row>
    <row r="345" spans="15:16" ht="14.85" customHeight="1" x14ac:dyDescent="0.2">
      <c r="O345" s="9"/>
      <c r="P345" s="13"/>
    </row>
    <row r="346" spans="15:16" ht="14.85" customHeight="1" x14ac:dyDescent="0.2">
      <c r="O346" s="9"/>
      <c r="P346" s="13"/>
    </row>
    <row r="347" spans="15:16" ht="14.85" customHeight="1" x14ac:dyDescent="0.2">
      <c r="O347" s="9"/>
      <c r="P347" s="13"/>
    </row>
    <row r="348" spans="15:16" ht="14.85" customHeight="1" x14ac:dyDescent="0.2">
      <c r="O348" s="9"/>
      <c r="P348" s="13"/>
    </row>
    <row r="349" spans="15:16" ht="14.85" customHeight="1" x14ac:dyDescent="0.2">
      <c r="O349" s="9"/>
      <c r="P349" s="13"/>
    </row>
    <row r="350" spans="15:16" ht="14.85" customHeight="1" x14ac:dyDescent="0.2">
      <c r="O350" s="9"/>
      <c r="P350" s="13"/>
    </row>
    <row r="351" spans="15:16" ht="14.85" customHeight="1" x14ac:dyDescent="0.2">
      <c r="O351" s="9"/>
      <c r="P351" s="13"/>
    </row>
    <row r="352" spans="15:16" ht="14.85" customHeight="1" x14ac:dyDescent="0.2">
      <c r="O352" s="9"/>
      <c r="P352" s="13"/>
    </row>
    <row r="353" spans="15:16" ht="14.85" customHeight="1" x14ac:dyDescent="0.2">
      <c r="O353" s="9"/>
      <c r="P353" s="13"/>
    </row>
    <row r="354" spans="15:16" ht="14.85" customHeight="1" x14ac:dyDescent="0.2">
      <c r="O354" s="9"/>
      <c r="P354" s="13"/>
    </row>
    <row r="355" spans="15:16" ht="14.85" customHeight="1" x14ac:dyDescent="0.2">
      <c r="O355" s="9"/>
      <c r="P355" s="13"/>
    </row>
    <row r="356" spans="15:16" ht="14.85" customHeight="1" x14ac:dyDescent="0.2">
      <c r="O356" s="9"/>
      <c r="P356" s="13"/>
    </row>
    <row r="357" spans="15:16" ht="14.85" customHeight="1" x14ac:dyDescent="0.2">
      <c r="O357" s="9"/>
      <c r="P357" s="13"/>
    </row>
    <row r="358" spans="15:16" ht="14.85" customHeight="1" x14ac:dyDescent="0.2">
      <c r="O358" s="9"/>
      <c r="P358" s="13"/>
    </row>
    <row r="359" spans="15:16" ht="14.85" customHeight="1" x14ac:dyDescent="0.2">
      <c r="O359" s="9"/>
      <c r="P359" s="13"/>
    </row>
    <row r="360" spans="15:16" ht="14.85" customHeight="1" x14ac:dyDescent="0.2">
      <c r="O360" s="9"/>
      <c r="P360" s="13"/>
    </row>
    <row r="361" spans="15:16" ht="14.85" customHeight="1" x14ac:dyDescent="0.2">
      <c r="O361" s="9"/>
      <c r="P361" s="13"/>
    </row>
    <row r="362" spans="15:16" ht="14.85" customHeight="1" x14ac:dyDescent="0.2">
      <c r="O362" s="9"/>
      <c r="P362" s="13"/>
    </row>
    <row r="363" spans="15:16" ht="14.85" customHeight="1" x14ac:dyDescent="0.2">
      <c r="O363" s="9"/>
      <c r="P363" s="13"/>
    </row>
    <row r="364" spans="15:16" ht="14.85" customHeight="1" x14ac:dyDescent="0.2">
      <c r="O364" s="9"/>
      <c r="P364" s="13"/>
    </row>
    <row r="365" spans="15:16" ht="14.85" customHeight="1" x14ac:dyDescent="0.2">
      <c r="O365" s="9"/>
      <c r="P365" s="13"/>
    </row>
    <row r="366" spans="15:16" ht="14.85" customHeight="1" x14ac:dyDescent="0.2">
      <c r="O366" s="9"/>
      <c r="P366" s="13"/>
    </row>
    <row r="367" spans="15:16" ht="14.85" customHeight="1" x14ac:dyDescent="0.2">
      <c r="O367" s="9"/>
      <c r="P367" s="13"/>
    </row>
    <row r="368" spans="15:16" ht="14.85" customHeight="1" x14ac:dyDescent="0.2">
      <c r="O368" s="9"/>
      <c r="P368" s="13"/>
    </row>
    <row r="369" spans="15:16" ht="14.85" customHeight="1" x14ac:dyDescent="0.2">
      <c r="O369" s="9"/>
      <c r="P369" s="13"/>
    </row>
    <row r="370" spans="15:16" ht="14.85" customHeight="1" x14ac:dyDescent="0.2">
      <c r="O370" s="9"/>
      <c r="P370" s="13"/>
    </row>
    <row r="371" spans="15:16" ht="14.85" customHeight="1" x14ac:dyDescent="0.2">
      <c r="O371" s="9"/>
      <c r="P371" s="13"/>
    </row>
    <row r="372" spans="15:16" ht="14.85" customHeight="1" x14ac:dyDescent="0.2">
      <c r="O372" s="9"/>
      <c r="P372" s="13"/>
    </row>
    <row r="373" spans="15:16" ht="14.85" customHeight="1" x14ac:dyDescent="0.2">
      <c r="O373" s="9"/>
      <c r="P373" s="13"/>
    </row>
    <row r="374" spans="15:16" ht="14.85" customHeight="1" x14ac:dyDescent="0.2">
      <c r="O374" s="9"/>
      <c r="P374" s="13"/>
    </row>
    <row r="375" spans="15:16" ht="14.85" customHeight="1" x14ac:dyDescent="0.2">
      <c r="O375" s="9"/>
      <c r="P375" s="13"/>
    </row>
    <row r="376" spans="15:16" ht="14.85" customHeight="1" x14ac:dyDescent="0.2">
      <c r="O376" s="9"/>
      <c r="P376" s="13"/>
    </row>
    <row r="377" spans="15:16" ht="14.85" customHeight="1" x14ac:dyDescent="0.2">
      <c r="O377" s="9"/>
      <c r="P377" s="13"/>
    </row>
    <row r="378" spans="15:16" ht="14.85" customHeight="1" x14ac:dyDescent="0.2">
      <c r="O378" s="9"/>
      <c r="P378" s="13"/>
    </row>
    <row r="379" spans="15:16" ht="14.85" customHeight="1" x14ac:dyDescent="0.2">
      <c r="O379" s="9"/>
      <c r="P379" s="13"/>
    </row>
    <row r="380" spans="15:16" ht="14.85" customHeight="1" x14ac:dyDescent="0.2">
      <c r="O380" s="9"/>
      <c r="P380" s="13"/>
    </row>
    <row r="381" spans="15:16" ht="14.85" customHeight="1" x14ac:dyDescent="0.2">
      <c r="O381" s="9"/>
      <c r="P381" s="13"/>
    </row>
    <row r="382" spans="15:16" ht="14.85" customHeight="1" x14ac:dyDescent="0.2">
      <c r="O382" s="9"/>
      <c r="P382" s="13"/>
    </row>
    <row r="383" spans="15:16" ht="14.85" customHeight="1" x14ac:dyDescent="0.2">
      <c r="O383" s="9"/>
      <c r="P383" s="13"/>
    </row>
    <row r="384" spans="15:16" ht="14.85" customHeight="1" x14ac:dyDescent="0.2">
      <c r="O384" s="9"/>
      <c r="P384" s="13"/>
    </row>
    <row r="385" spans="15:16" ht="14.85" customHeight="1" x14ac:dyDescent="0.2">
      <c r="O385" s="9"/>
      <c r="P385" s="13"/>
    </row>
    <row r="386" spans="15:16" ht="14.85" customHeight="1" x14ac:dyDescent="0.2">
      <c r="O386" s="9"/>
      <c r="P386" s="13"/>
    </row>
    <row r="387" spans="15:16" ht="14.85" customHeight="1" x14ac:dyDescent="0.2">
      <c r="O387" s="9"/>
      <c r="P387" s="13"/>
    </row>
    <row r="388" spans="15:16" ht="14.85" customHeight="1" x14ac:dyDescent="0.2">
      <c r="O388" s="9"/>
      <c r="P388" s="13"/>
    </row>
    <row r="389" spans="15:16" ht="14.85" customHeight="1" x14ac:dyDescent="0.2">
      <c r="O389" s="9"/>
      <c r="P389" s="13"/>
    </row>
    <row r="390" spans="15:16" ht="14.85" customHeight="1" x14ac:dyDescent="0.2">
      <c r="O390" s="9"/>
      <c r="P390" s="13"/>
    </row>
    <row r="391" spans="15:16" ht="14.85" customHeight="1" x14ac:dyDescent="0.2">
      <c r="O391" s="9"/>
      <c r="P391" s="13"/>
    </row>
    <row r="392" spans="15:16" ht="14.85" customHeight="1" x14ac:dyDescent="0.2">
      <c r="O392" s="9"/>
      <c r="P392" s="13"/>
    </row>
    <row r="393" spans="15:16" ht="14.85" customHeight="1" x14ac:dyDescent="0.2">
      <c r="O393" s="9"/>
      <c r="P393" s="13"/>
    </row>
    <row r="394" spans="15:16" ht="14.85" customHeight="1" x14ac:dyDescent="0.2">
      <c r="O394" s="9"/>
      <c r="P394" s="13"/>
    </row>
    <row r="395" spans="15:16" ht="14.85" customHeight="1" x14ac:dyDescent="0.2">
      <c r="O395" s="9"/>
      <c r="P395" s="13"/>
    </row>
    <row r="396" spans="15:16" ht="14.85" customHeight="1" x14ac:dyDescent="0.2">
      <c r="O396" s="9"/>
      <c r="P396" s="13"/>
    </row>
    <row r="397" spans="15:16" ht="14.85" customHeight="1" x14ac:dyDescent="0.2">
      <c r="O397" s="9"/>
      <c r="P397" s="13"/>
    </row>
    <row r="398" spans="15:16" ht="14.85" customHeight="1" x14ac:dyDescent="0.2">
      <c r="O398" s="9"/>
      <c r="P398" s="13"/>
    </row>
    <row r="399" spans="15:16" ht="14.85" customHeight="1" x14ac:dyDescent="0.2">
      <c r="O399" s="9"/>
      <c r="P399" s="13"/>
    </row>
    <row r="400" spans="15:16" ht="14.85" customHeight="1" x14ac:dyDescent="0.2">
      <c r="O400" s="9"/>
      <c r="P400" s="13"/>
    </row>
    <row r="401" spans="15:16" ht="14.85" customHeight="1" x14ac:dyDescent="0.2">
      <c r="O401" s="9"/>
      <c r="P401" s="13"/>
    </row>
    <row r="402" spans="15:16" ht="14.85" customHeight="1" x14ac:dyDescent="0.2">
      <c r="O402" s="9"/>
      <c r="P402" s="13"/>
    </row>
    <row r="403" spans="15:16" ht="14.85" customHeight="1" x14ac:dyDescent="0.2">
      <c r="O403" s="9"/>
      <c r="P403" s="13"/>
    </row>
    <row r="404" spans="15:16" ht="14.85" customHeight="1" x14ac:dyDescent="0.2">
      <c r="O404" s="9"/>
      <c r="P404" s="13"/>
    </row>
    <row r="405" spans="15:16" ht="14.85" customHeight="1" x14ac:dyDescent="0.2">
      <c r="O405" s="9"/>
      <c r="P405" s="13"/>
    </row>
    <row r="406" spans="15:16" ht="14.85" customHeight="1" x14ac:dyDescent="0.2">
      <c r="O406" s="9"/>
      <c r="P406" s="13"/>
    </row>
    <row r="407" spans="15:16" ht="14.85" customHeight="1" x14ac:dyDescent="0.2">
      <c r="O407" s="9"/>
      <c r="P407" s="13"/>
    </row>
    <row r="408" spans="15:16" ht="14.85" customHeight="1" x14ac:dyDescent="0.2">
      <c r="O408" s="9"/>
      <c r="P408" s="13"/>
    </row>
    <row r="409" spans="15:16" ht="14.85" customHeight="1" x14ac:dyDescent="0.2">
      <c r="O409" s="9"/>
      <c r="P409" s="13"/>
    </row>
    <row r="410" spans="15:16" ht="14.85" customHeight="1" x14ac:dyDescent="0.2">
      <c r="O410" s="9"/>
      <c r="P410" s="13"/>
    </row>
    <row r="411" spans="15:16" ht="14.85" customHeight="1" x14ac:dyDescent="0.2">
      <c r="O411" s="9"/>
      <c r="P411" s="13"/>
    </row>
    <row r="412" spans="15:16" ht="14.85" customHeight="1" x14ac:dyDescent="0.2">
      <c r="O412" s="9"/>
      <c r="P412" s="13"/>
    </row>
    <row r="413" spans="15:16" ht="14.85" customHeight="1" x14ac:dyDescent="0.2">
      <c r="O413" s="9"/>
      <c r="P413" s="13"/>
    </row>
    <row r="414" spans="15:16" ht="14.85" customHeight="1" x14ac:dyDescent="0.2">
      <c r="O414" s="9"/>
      <c r="P414" s="13"/>
    </row>
    <row r="415" spans="15:16" ht="14.85" customHeight="1" x14ac:dyDescent="0.2">
      <c r="O415" s="9"/>
      <c r="P415" s="13"/>
    </row>
    <row r="416" spans="15:16" ht="14.85" customHeight="1" x14ac:dyDescent="0.2">
      <c r="O416" s="9"/>
      <c r="P416" s="13"/>
    </row>
    <row r="417" spans="15:16" ht="14.85" customHeight="1" x14ac:dyDescent="0.2">
      <c r="O417" s="9"/>
      <c r="P417" s="13"/>
    </row>
    <row r="418" spans="15:16" ht="14.85" customHeight="1" x14ac:dyDescent="0.2">
      <c r="O418" s="9"/>
      <c r="P418" s="13"/>
    </row>
    <row r="419" spans="15:16" ht="14.85" customHeight="1" x14ac:dyDescent="0.2">
      <c r="O419" s="9"/>
      <c r="P419" s="13"/>
    </row>
    <row r="420" spans="15:16" ht="14.85" customHeight="1" x14ac:dyDescent="0.2">
      <c r="O420" s="9"/>
      <c r="P420" s="13"/>
    </row>
    <row r="421" spans="15:16" ht="14.85" customHeight="1" x14ac:dyDescent="0.2">
      <c r="O421" s="9"/>
      <c r="P421" s="13"/>
    </row>
    <row r="422" spans="15:16" ht="14.85" customHeight="1" x14ac:dyDescent="0.2">
      <c r="O422" s="9"/>
      <c r="P422" s="13"/>
    </row>
    <row r="423" spans="15:16" ht="14.85" customHeight="1" x14ac:dyDescent="0.2">
      <c r="O423" s="9"/>
      <c r="P423" s="13"/>
    </row>
    <row r="424" spans="15:16" ht="14.85" customHeight="1" x14ac:dyDescent="0.2">
      <c r="O424" s="9"/>
      <c r="P424" s="13"/>
    </row>
    <row r="425" spans="15:16" ht="14.85" customHeight="1" x14ac:dyDescent="0.2">
      <c r="O425" s="9"/>
      <c r="P425" s="13"/>
    </row>
    <row r="426" spans="15:16" ht="14.85" customHeight="1" x14ac:dyDescent="0.2">
      <c r="O426" s="9"/>
      <c r="P426" s="13"/>
    </row>
    <row r="427" spans="15:16" ht="14.85" customHeight="1" x14ac:dyDescent="0.2">
      <c r="O427" s="9"/>
      <c r="P427" s="13"/>
    </row>
    <row r="428" spans="15:16" ht="14.85" customHeight="1" x14ac:dyDescent="0.2">
      <c r="O428" s="9"/>
      <c r="P428" s="13"/>
    </row>
    <row r="429" spans="15:16" ht="14.85" customHeight="1" x14ac:dyDescent="0.2">
      <c r="O429" s="9"/>
      <c r="P429" s="13"/>
    </row>
    <row r="430" spans="15:16" ht="14.85" customHeight="1" x14ac:dyDescent="0.2">
      <c r="O430" s="9"/>
      <c r="P430" s="13"/>
    </row>
    <row r="431" spans="15:16" ht="14.85" customHeight="1" x14ac:dyDescent="0.2">
      <c r="O431" s="9"/>
      <c r="P431" s="13"/>
    </row>
    <row r="432" spans="15:16" ht="14.85" customHeight="1" x14ac:dyDescent="0.2">
      <c r="O432" s="9"/>
      <c r="P432" s="13"/>
    </row>
    <row r="433" spans="15:16" ht="14.85" customHeight="1" x14ac:dyDescent="0.2">
      <c r="O433" s="9"/>
      <c r="P433" s="13"/>
    </row>
    <row r="434" spans="15:16" ht="14.85" customHeight="1" x14ac:dyDescent="0.2">
      <c r="O434" s="9"/>
      <c r="P434" s="13"/>
    </row>
    <row r="435" spans="15:16" ht="14.85" customHeight="1" x14ac:dyDescent="0.2">
      <c r="O435" s="9"/>
      <c r="P435" s="13"/>
    </row>
    <row r="436" spans="15:16" ht="14.85" customHeight="1" x14ac:dyDescent="0.2">
      <c r="O436" s="9"/>
      <c r="P436" s="13"/>
    </row>
    <row r="437" spans="15:16" ht="14.85" customHeight="1" x14ac:dyDescent="0.2">
      <c r="O437" s="9"/>
      <c r="P437" s="13"/>
    </row>
    <row r="438" spans="15:16" ht="14.85" customHeight="1" x14ac:dyDescent="0.2">
      <c r="O438" s="9"/>
      <c r="P438" s="13"/>
    </row>
    <row r="439" spans="15:16" ht="14.85" customHeight="1" x14ac:dyDescent="0.2">
      <c r="O439" s="9"/>
      <c r="P439" s="13"/>
    </row>
    <row r="440" spans="15:16" ht="14.85" customHeight="1" x14ac:dyDescent="0.2">
      <c r="O440" s="9"/>
      <c r="P440" s="13"/>
    </row>
    <row r="441" spans="15:16" ht="14.85" customHeight="1" x14ac:dyDescent="0.2">
      <c r="O441" s="9"/>
      <c r="P441" s="13"/>
    </row>
    <row r="442" spans="15:16" ht="14.85" customHeight="1" x14ac:dyDescent="0.2">
      <c r="O442" s="9"/>
      <c r="P442" s="13"/>
    </row>
    <row r="443" spans="15:16" ht="14.85" customHeight="1" x14ac:dyDescent="0.2">
      <c r="O443" s="9"/>
      <c r="P443" s="13"/>
    </row>
    <row r="444" spans="15:16" ht="14.85" customHeight="1" x14ac:dyDescent="0.2">
      <c r="O444" s="9"/>
      <c r="P444" s="13"/>
    </row>
    <row r="445" spans="15:16" ht="14.85" customHeight="1" x14ac:dyDescent="0.2">
      <c r="O445" s="9"/>
      <c r="P445" s="13"/>
    </row>
    <row r="446" spans="15:16" ht="14.85" customHeight="1" x14ac:dyDescent="0.2">
      <c r="O446" s="9"/>
      <c r="P446" s="13"/>
    </row>
    <row r="447" spans="15:16" ht="14.85" customHeight="1" x14ac:dyDescent="0.2">
      <c r="O447" s="9"/>
      <c r="P447" s="13"/>
    </row>
    <row r="448" spans="15:16" ht="14.85" customHeight="1" x14ac:dyDescent="0.2">
      <c r="O448" s="9"/>
      <c r="P448" s="13"/>
    </row>
    <row r="449" spans="15:16" ht="14.85" customHeight="1" x14ac:dyDescent="0.2">
      <c r="O449" s="9"/>
      <c r="P449" s="13"/>
    </row>
    <row r="450" spans="15:16" ht="14.85" customHeight="1" x14ac:dyDescent="0.2">
      <c r="O450" s="9"/>
      <c r="P450" s="13"/>
    </row>
    <row r="451" spans="15:16" ht="14.85" customHeight="1" x14ac:dyDescent="0.2">
      <c r="O451" s="9"/>
      <c r="P451" s="13"/>
    </row>
    <row r="452" spans="15:16" ht="14.85" customHeight="1" x14ac:dyDescent="0.2">
      <c r="O452" s="9"/>
      <c r="P452" s="13"/>
    </row>
    <row r="453" spans="15:16" ht="14.85" customHeight="1" x14ac:dyDescent="0.2">
      <c r="O453" s="9"/>
      <c r="P453" s="13"/>
    </row>
    <row r="454" spans="15:16" ht="14.85" customHeight="1" x14ac:dyDescent="0.2">
      <c r="O454" s="9"/>
      <c r="P454" s="13"/>
    </row>
    <row r="455" spans="15:16" ht="14.85" customHeight="1" x14ac:dyDescent="0.2">
      <c r="O455" s="9"/>
      <c r="P455" s="13"/>
    </row>
    <row r="456" spans="15:16" ht="14.85" customHeight="1" x14ac:dyDescent="0.2">
      <c r="O456" s="9"/>
      <c r="P456" s="13"/>
    </row>
    <row r="457" spans="15:16" ht="14.85" customHeight="1" x14ac:dyDescent="0.2">
      <c r="O457" s="9"/>
      <c r="P457" s="13"/>
    </row>
    <row r="458" spans="15:16" ht="14.85" customHeight="1" x14ac:dyDescent="0.2">
      <c r="O458" s="9"/>
      <c r="P458" s="13"/>
    </row>
    <row r="459" spans="15:16" ht="14.85" customHeight="1" x14ac:dyDescent="0.2">
      <c r="O459" s="9"/>
      <c r="P459" s="13"/>
    </row>
    <row r="460" spans="15:16" ht="14.85" customHeight="1" x14ac:dyDescent="0.2">
      <c r="O460" s="9"/>
      <c r="P460" s="13"/>
    </row>
    <row r="461" spans="15:16" ht="14.85" customHeight="1" x14ac:dyDescent="0.2">
      <c r="O461" s="9"/>
      <c r="P461" s="13"/>
    </row>
    <row r="462" spans="15:16" ht="14.85" customHeight="1" x14ac:dyDescent="0.2">
      <c r="O462" s="9"/>
      <c r="P462" s="13"/>
    </row>
    <row r="463" spans="15:16" ht="14.85" customHeight="1" x14ac:dyDescent="0.2">
      <c r="O463" s="9"/>
      <c r="P463" s="13"/>
    </row>
    <row r="464" spans="15:16" ht="14.85" customHeight="1" x14ac:dyDescent="0.2">
      <c r="O464" s="9"/>
      <c r="P464" s="13"/>
    </row>
    <row r="465" spans="15:16" ht="14.85" customHeight="1" x14ac:dyDescent="0.2">
      <c r="O465" s="9"/>
      <c r="P465" s="13"/>
    </row>
    <row r="466" spans="15:16" ht="14.85" customHeight="1" x14ac:dyDescent="0.2">
      <c r="O466" s="9"/>
      <c r="P466" s="13"/>
    </row>
    <row r="467" spans="15:16" ht="14.85" customHeight="1" x14ac:dyDescent="0.2">
      <c r="O467" s="9"/>
      <c r="P467" s="13"/>
    </row>
    <row r="468" spans="15:16" ht="14.85" customHeight="1" x14ac:dyDescent="0.2">
      <c r="O468" s="9"/>
      <c r="P468" s="13"/>
    </row>
    <row r="469" spans="15:16" ht="14.85" customHeight="1" x14ac:dyDescent="0.2">
      <c r="O469" s="9"/>
      <c r="P469" s="13"/>
    </row>
    <row r="470" spans="15:16" ht="14.85" customHeight="1" x14ac:dyDescent="0.2">
      <c r="O470" s="9"/>
      <c r="P470" s="13"/>
    </row>
    <row r="471" spans="15:16" ht="14.85" customHeight="1" x14ac:dyDescent="0.2">
      <c r="O471" s="9"/>
      <c r="P471" s="13"/>
    </row>
    <row r="472" spans="15:16" ht="14.85" customHeight="1" x14ac:dyDescent="0.2">
      <c r="O472" s="9"/>
      <c r="P472" s="13"/>
    </row>
    <row r="473" spans="15:16" ht="14.85" customHeight="1" x14ac:dyDescent="0.2">
      <c r="O473" s="9"/>
      <c r="P473" s="13"/>
    </row>
    <row r="474" spans="15:16" ht="14.85" customHeight="1" x14ac:dyDescent="0.2">
      <c r="O474" s="9"/>
      <c r="P474" s="13"/>
    </row>
    <row r="475" spans="15:16" ht="14.85" customHeight="1" x14ac:dyDescent="0.2">
      <c r="O475" s="9"/>
      <c r="P475" s="13"/>
    </row>
    <row r="476" spans="15:16" ht="14.85" customHeight="1" x14ac:dyDescent="0.2">
      <c r="O476" s="9"/>
      <c r="P476" s="13"/>
    </row>
    <row r="477" spans="15:16" ht="14.85" customHeight="1" x14ac:dyDescent="0.2">
      <c r="O477" s="9"/>
      <c r="P477" s="13"/>
    </row>
    <row r="478" spans="15:16" ht="14.85" customHeight="1" x14ac:dyDescent="0.2">
      <c r="O478" s="9"/>
      <c r="P478" s="13"/>
    </row>
    <row r="479" spans="15:16" ht="14.85" customHeight="1" x14ac:dyDescent="0.2">
      <c r="O479" s="9"/>
      <c r="P479" s="13"/>
    </row>
    <row r="480" spans="15:16" ht="14.85" customHeight="1" x14ac:dyDescent="0.2">
      <c r="O480" s="9"/>
      <c r="P480" s="13"/>
    </row>
    <row r="481" spans="15:16" ht="14.85" customHeight="1" x14ac:dyDescent="0.2">
      <c r="O481" s="9"/>
      <c r="P481" s="13"/>
    </row>
    <row r="482" spans="15:16" ht="14.85" customHeight="1" x14ac:dyDescent="0.2">
      <c r="O482" s="9"/>
      <c r="P482" s="13"/>
    </row>
    <row r="483" spans="15:16" ht="14.85" customHeight="1" x14ac:dyDescent="0.2">
      <c r="O483" s="9"/>
      <c r="P483" s="13"/>
    </row>
    <row r="484" spans="15:16" ht="14.85" customHeight="1" x14ac:dyDescent="0.2">
      <c r="O484" s="9"/>
      <c r="P484" s="13"/>
    </row>
    <row r="485" spans="15:16" ht="14.85" customHeight="1" x14ac:dyDescent="0.2">
      <c r="O485" s="9"/>
      <c r="P485" s="13"/>
    </row>
    <row r="486" spans="15:16" ht="14.85" customHeight="1" x14ac:dyDescent="0.2">
      <c r="O486" s="9"/>
      <c r="P486" s="13"/>
    </row>
    <row r="487" spans="15:16" ht="14.85" customHeight="1" x14ac:dyDescent="0.2">
      <c r="O487" s="9"/>
      <c r="P487" s="13"/>
    </row>
    <row r="488" spans="15:16" ht="14.85" customHeight="1" x14ac:dyDescent="0.2">
      <c r="O488" s="9"/>
      <c r="P488" s="13"/>
    </row>
    <row r="489" spans="15:16" ht="14.85" customHeight="1" x14ac:dyDescent="0.2">
      <c r="O489" s="9"/>
      <c r="P489" s="13"/>
    </row>
    <row r="490" spans="15:16" ht="14.85" customHeight="1" x14ac:dyDescent="0.2">
      <c r="O490" s="9"/>
      <c r="P490" s="13"/>
    </row>
    <row r="491" spans="15:16" ht="14.85" customHeight="1" x14ac:dyDescent="0.2">
      <c r="O491" s="9"/>
      <c r="P491" s="13"/>
    </row>
    <row r="492" spans="15:16" ht="14.85" customHeight="1" x14ac:dyDescent="0.2">
      <c r="O492" s="9"/>
      <c r="P492" s="13"/>
    </row>
    <row r="493" spans="15:16" ht="14.85" customHeight="1" x14ac:dyDescent="0.2">
      <c r="O493" s="9"/>
      <c r="P493" s="13"/>
    </row>
    <row r="494" spans="15:16" ht="14.85" customHeight="1" x14ac:dyDescent="0.2">
      <c r="O494" s="9"/>
      <c r="P494" s="13"/>
    </row>
    <row r="495" spans="15:16" ht="14.85" customHeight="1" x14ac:dyDescent="0.2">
      <c r="O495" s="9"/>
      <c r="P495" s="13"/>
    </row>
    <row r="496" spans="15:16" ht="14.85" customHeight="1" x14ac:dyDescent="0.2">
      <c r="O496" s="9"/>
      <c r="P496" s="13"/>
    </row>
    <row r="497" spans="15:16" ht="14.85" customHeight="1" x14ac:dyDescent="0.2">
      <c r="O497" s="9"/>
      <c r="P497" s="13"/>
    </row>
    <row r="498" spans="15:16" ht="14.85" customHeight="1" x14ac:dyDescent="0.2">
      <c r="O498" s="9"/>
      <c r="P498" s="13"/>
    </row>
    <row r="499" spans="15:16" ht="14.85" customHeight="1" x14ac:dyDescent="0.2">
      <c r="O499" s="9"/>
      <c r="P499" s="13"/>
    </row>
    <row r="500" spans="15:16" ht="14.85" customHeight="1" x14ac:dyDescent="0.2">
      <c r="O500" s="9"/>
      <c r="P500" s="13"/>
    </row>
    <row r="501" spans="15:16" ht="14.85" customHeight="1" x14ac:dyDescent="0.2">
      <c r="O501" s="9"/>
      <c r="P501" s="13"/>
    </row>
    <row r="502" spans="15:16" ht="14.85" customHeight="1" x14ac:dyDescent="0.2">
      <c r="O502" s="9"/>
      <c r="P502" s="13"/>
    </row>
    <row r="503" spans="15:16" ht="14.85" customHeight="1" x14ac:dyDescent="0.2">
      <c r="O503" s="9"/>
      <c r="P503" s="13"/>
    </row>
    <row r="504" spans="15:16" ht="14.85" customHeight="1" x14ac:dyDescent="0.2">
      <c r="O504" s="9"/>
      <c r="P504" s="13"/>
    </row>
    <row r="505" spans="15:16" ht="14.85" customHeight="1" x14ac:dyDescent="0.2">
      <c r="O505" s="9"/>
      <c r="P505" s="13"/>
    </row>
    <row r="506" spans="15:16" ht="14.85" customHeight="1" x14ac:dyDescent="0.2">
      <c r="O506" s="9"/>
      <c r="P506" s="13"/>
    </row>
    <row r="507" spans="15:16" ht="14.85" customHeight="1" x14ac:dyDescent="0.2">
      <c r="O507" s="9"/>
      <c r="P507" s="13"/>
    </row>
    <row r="508" spans="15:16" ht="14.85" customHeight="1" x14ac:dyDescent="0.2">
      <c r="O508" s="9"/>
      <c r="P508" s="13"/>
    </row>
    <row r="509" spans="15:16" ht="14.85" customHeight="1" x14ac:dyDescent="0.2">
      <c r="O509" s="9"/>
      <c r="P509" s="13"/>
    </row>
    <row r="510" spans="15:16" ht="14.85" customHeight="1" x14ac:dyDescent="0.2">
      <c r="O510" s="9"/>
      <c r="P510" s="13"/>
    </row>
    <row r="511" spans="15:16" ht="14.85" customHeight="1" x14ac:dyDescent="0.2">
      <c r="O511" s="9"/>
      <c r="P511" s="13"/>
    </row>
    <row r="512" spans="15:16" ht="14.85" customHeight="1" x14ac:dyDescent="0.2">
      <c r="O512" s="9"/>
      <c r="P512" s="13"/>
    </row>
    <row r="513" spans="15:16" ht="14.85" customHeight="1" x14ac:dyDescent="0.2">
      <c r="O513" s="9"/>
      <c r="P513" s="13"/>
    </row>
    <row r="514" spans="15:16" ht="14.85" customHeight="1" x14ac:dyDescent="0.2">
      <c r="O514" s="9"/>
      <c r="P514" s="13"/>
    </row>
    <row r="515" spans="15:16" ht="14.85" customHeight="1" x14ac:dyDescent="0.2">
      <c r="O515" s="9"/>
      <c r="P515" s="13"/>
    </row>
    <row r="516" spans="15:16" ht="14.85" customHeight="1" x14ac:dyDescent="0.2">
      <c r="O516" s="9"/>
      <c r="P516" s="13"/>
    </row>
    <row r="517" spans="15:16" ht="14.85" customHeight="1" x14ac:dyDescent="0.2">
      <c r="O517" s="9"/>
      <c r="P517" s="13"/>
    </row>
    <row r="518" spans="15:16" ht="14.85" customHeight="1" x14ac:dyDescent="0.2">
      <c r="O518" s="9"/>
      <c r="P518" s="13"/>
    </row>
    <row r="519" spans="15:16" ht="14.85" customHeight="1" x14ac:dyDescent="0.2">
      <c r="O519" s="9"/>
      <c r="P519" s="13"/>
    </row>
    <row r="520" spans="15:16" ht="14.85" customHeight="1" x14ac:dyDescent="0.2">
      <c r="O520" s="9"/>
      <c r="P520" s="13"/>
    </row>
    <row r="521" spans="15:16" ht="14.85" customHeight="1" x14ac:dyDescent="0.2">
      <c r="O521" s="9"/>
      <c r="P521" s="13"/>
    </row>
    <row r="522" spans="15:16" ht="14.85" customHeight="1" x14ac:dyDescent="0.2">
      <c r="O522" s="9"/>
      <c r="P522" s="13"/>
    </row>
    <row r="523" spans="15:16" ht="14.85" customHeight="1" x14ac:dyDescent="0.2">
      <c r="O523" s="9"/>
      <c r="P523" s="13"/>
    </row>
    <row r="524" spans="15:16" ht="14.85" customHeight="1" x14ac:dyDescent="0.2">
      <c r="O524" s="9"/>
      <c r="P524" s="13"/>
    </row>
    <row r="525" spans="15:16" ht="14.85" customHeight="1" x14ac:dyDescent="0.2">
      <c r="O525" s="9"/>
      <c r="P525" s="13"/>
    </row>
    <row r="526" spans="15:16" ht="14.85" customHeight="1" x14ac:dyDescent="0.2">
      <c r="O526" s="9"/>
      <c r="P526" s="13"/>
    </row>
    <row r="527" spans="15:16" ht="14.85" customHeight="1" x14ac:dyDescent="0.2">
      <c r="O527" s="9"/>
      <c r="P527" s="13"/>
    </row>
    <row r="528" spans="15:16" ht="14.85" customHeight="1" x14ac:dyDescent="0.2">
      <c r="O528" s="9"/>
      <c r="P528" s="13"/>
    </row>
    <row r="529" spans="15:16" ht="14.85" customHeight="1" x14ac:dyDescent="0.2">
      <c r="O529" s="9"/>
      <c r="P529" s="13"/>
    </row>
    <row r="530" spans="15:16" ht="14.85" customHeight="1" x14ac:dyDescent="0.2">
      <c r="O530" s="9"/>
      <c r="P530" s="13"/>
    </row>
    <row r="531" spans="15:16" ht="14.85" customHeight="1" x14ac:dyDescent="0.2">
      <c r="O531" s="9"/>
      <c r="P531" s="13"/>
    </row>
    <row r="532" spans="15:16" ht="14.85" customHeight="1" x14ac:dyDescent="0.2">
      <c r="O532" s="9"/>
      <c r="P532" s="13"/>
    </row>
    <row r="533" spans="15:16" ht="14.85" customHeight="1" x14ac:dyDescent="0.2">
      <c r="O533" s="9"/>
      <c r="P533" s="13"/>
    </row>
    <row r="534" spans="15:16" ht="14.85" customHeight="1" x14ac:dyDescent="0.2">
      <c r="O534" s="9"/>
      <c r="P534" s="13"/>
    </row>
    <row r="535" spans="15:16" ht="14.85" customHeight="1" x14ac:dyDescent="0.2">
      <c r="O535" s="9"/>
      <c r="P535" s="13"/>
    </row>
    <row r="536" spans="15:16" ht="14.85" customHeight="1" x14ac:dyDescent="0.2">
      <c r="O536" s="9"/>
      <c r="P536" s="13"/>
    </row>
    <row r="537" spans="15:16" ht="14.85" customHeight="1" x14ac:dyDescent="0.2">
      <c r="O537" s="9"/>
      <c r="P537" s="13"/>
    </row>
    <row r="538" spans="15:16" ht="14.85" customHeight="1" x14ac:dyDescent="0.2">
      <c r="O538" s="9"/>
      <c r="P538" s="13"/>
    </row>
    <row r="539" spans="15:16" ht="14.85" customHeight="1" x14ac:dyDescent="0.2">
      <c r="O539" s="9"/>
      <c r="P539" s="13"/>
    </row>
    <row r="540" spans="15:16" ht="14.85" customHeight="1" x14ac:dyDescent="0.2">
      <c r="O540" s="9"/>
      <c r="P540" s="13"/>
    </row>
    <row r="541" spans="15:16" ht="14.85" customHeight="1" x14ac:dyDescent="0.2">
      <c r="O541" s="9"/>
      <c r="P541" s="13"/>
    </row>
    <row r="542" spans="15:16" ht="14.85" customHeight="1" x14ac:dyDescent="0.2">
      <c r="O542" s="9"/>
      <c r="P542" s="13"/>
    </row>
    <row r="543" spans="15:16" ht="14.85" customHeight="1" x14ac:dyDescent="0.2">
      <c r="O543" s="9"/>
      <c r="P543" s="13"/>
    </row>
    <row r="544" spans="15:16" ht="14.85" customHeight="1" x14ac:dyDescent="0.2">
      <c r="O544" s="9"/>
      <c r="P544" s="13"/>
    </row>
    <row r="545" spans="15:16" ht="14.85" customHeight="1" x14ac:dyDescent="0.2">
      <c r="O545" s="9"/>
      <c r="P545" s="13"/>
    </row>
    <row r="546" spans="15:16" ht="14.85" customHeight="1" x14ac:dyDescent="0.2">
      <c r="O546" s="9"/>
      <c r="P546" s="13"/>
    </row>
    <row r="547" spans="15:16" ht="14.85" customHeight="1" x14ac:dyDescent="0.2">
      <c r="O547" s="9"/>
      <c r="P547" s="13"/>
    </row>
    <row r="548" spans="15:16" ht="14.85" customHeight="1" x14ac:dyDescent="0.2">
      <c r="O548" s="9"/>
      <c r="P548" s="13"/>
    </row>
    <row r="549" spans="15:16" ht="14.85" customHeight="1" x14ac:dyDescent="0.2">
      <c r="O549" s="9"/>
      <c r="P549" s="13"/>
    </row>
    <row r="550" spans="15:16" ht="14.85" customHeight="1" x14ac:dyDescent="0.2">
      <c r="O550" s="9"/>
      <c r="P550" s="13"/>
    </row>
    <row r="551" spans="15:16" ht="14.85" customHeight="1" x14ac:dyDescent="0.2">
      <c r="O551" s="9"/>
      <c r="P551" s="13"/>
    </row>
    <row r="552" spans="15:16" ht="14.85" customHeight="1" x14ac:dyDescent="0.2">
      <c r="O552" s="9"/>
      <c r="P552" s="13"/>
    </row>
    <row r="553" spans="15:16" ht="14.85" customHeight="1" x14ac:dyDescent="0.2">
      <c r="O553" s="9"/>
      <c r="P553" s="13"/>
    </row>
    <row r="554" spans="15:16" ht="14.85" customHeight="1" x14ac:dyDescent="0.2">
      <c r="O554" s="9"/>
      <c r="P554" s="13"/>
    </row>
    <row r="555" spans="15:16" ht="14.85" customHeight="1" x14ac:dyDescent="0.2">
      <c r="O555" s="9"/>
      <c r="P555" s="13"/>
    </row>
    <row r="556" spans="15:16" ht="14.85" customHeight="1" x14ac:dyDescent="0.2">
      <c r="O556" s="9"/>
      <c r="P556" s="13"/>
    </row>
    <row r="557" spans="15:16" ht="14.85" customHeight="1" x14ac:dyDescent="0.2">
      <c r="O557" s="9"/>
      <c r="P557" s="13"/>
    </row>
    <row r="558" spans="15:16" ht="14.85" customHeight="1" x14ac:dyDescent="0.2">
      <c r="O558" s="9"/>
      <c r="P558" s="13"/>
    </row>
    <row r="559" spans="15:16" ht="14.85" customHeight="1" x14ac:dyDescent="0.2">
      <c r="O559" s="9"/>
      <c r="P559" s="13"/>
    </row>
    <row r="560" spans="15:16" ht="14.85" customHeight="1" x14ac:dyDescent="0.2">
      <c r="O560" s="9"/>
      <c r="P560" s="13"/>
    </row>
    <row r="561" spans="15:16" ht="14.85" customHeight="1" x14ac:dyDescent="0.2">
      <c r="O561" s="9"/>
      <c r="P561" s="13"/>
    </row>
    <row r="562" spans="15:16" ht="14.85" customHeight="1" x14ac:dyDescent="0.2">
      <c r="O562" s="9"/>
      <c r="P562" s="13"/>
    </row>
    <row r="563" spans="15:16" ht="14.85" customHeight="1" x14ac:dyDescent="0.2">
      <c r="O563" s="9"/>
      <c r="P563" s="13"/>
    </row>
    <row r="564" spans="15:16" ht="14.85" customHeight="1" x14ac:dyDescent="0.2">
      <c r="O564" s="9"/>
      <c r="P564" s="13"/>
    </row>
    <row r="565" spans="15:16" ht="14.85" customHeight="1" x14ac:dyDescent="0.2">
      <c r="O565" s="9"/>
      <c r="P565" s="13"/>
    </row>
    <row r="566" spans="15:16" ht="14.85" customHeight="1" x14ac:dyDescent="0.2">
      <c r="O566" s="9"/>
      <c r="P566" s="13"/>
    </row>
    <row r="567" spans="15:16" ht="14.85" customHeight="1" x14ac:dyDescent="0.2">
      <c r="O567" s="9"/>
      <c r="P567" s="13"/>
    </row>
    <row r="568" spans="15:16" ht="14.85" customHeight="1" x14ac:dyDescent="0.2">
      <c r="O568" s="9"/>
      <c r="P568" s="13"/>
    </row>
    <row r="569" spans="15:16" ht="14.85" customHeight="1" x14ac:dyDescent="0.2">
      <c r="O569" s="9"/>
      <c r="P569" s="13"/>
    </row>
    <row r="570" spans="15:16" ht="14.85" customHeight="1" x14ac:dyDescent="0.2">
      <c r="O570" s="9"/>
      <c r="P570" s="13"/>
    </row>
    <row r="571" spans="15:16" ht="14.85" customHeight="1" x14ac:dyDescent="0.2">
      <c r="O571" s="9"/>
      <c r="P571" s="13"/>
    </row>
    <row r="572" spans="15:16" ht="14.85" customHeight="1" x14ac:dyDescent="0.2">
      <c r="O572" s="9"/>
      <c r="P572" s="13"/>
    </row>
    <row r="573" spans="15:16" ht="14.85" customHeight="1" x14ac:dyDescent="0.2">
      <c r="O573" s="9"/>
      <c r="P573" s="13"/>
    </row>
    <row r="574" spans="15:16" ht="14.85" customHeight="1" x14ac:dyDescent="0.2">
      <c r="O574" s="9"/>
      <c r="P574" s="13"/>
    </row>
    <row r="575" spans="15:16" ht="14.85" customHeight="1" x14ac:dyDescent="0.2">
      <c r="O575" s="9"/>
      <c r="P575" s="13"/>
    </row>
    <row r="576" spans="15:16" ht="14.85" customHeight="1" x14ac:dyDescent="0.2">
      <c r="O576" s="9"/>
      <c r="P576" s="13"/>
    </row>
    <row r="577" spans="15:16" ht="14.85" customHeight="1" x14ac:dyDescent="0.2">
      <c r="O577" s="9"/>
      <c r="P577" s="13"/>
    </row>
    <row r="578" spans="15:16" ht="14.85" customHeight="1" x14ac:dyDescent="0.2">
      <c r="O578" s="9"/>
      <c r="P578" s="13"/>
    </row>
    <row r="579" spans="15:16" ht="14.85" customHeight="1" x14ac:dyDescent="0.2">
      <c r="O579" s="9"/>
      <c r="P579" s="13"/>
    </row>
    <row r="580" spans="15:16" ht="14.85" customHeight="1" x14ac:dyDescent="0.2">
      <c r="O580" s="9"/>
      <c r="P580" s="13"/>
    </row>
    <row r="581" spans="15:16" ht="14.85" customHeight="1" x14ac:dyDescent="0.2">
      <c r="O581" s="9"/>
      <c r="P581" s="13"/>
    </row>
    <row r="582" spans="15:16" ht="14.85" customHeight="1" x14ac:dyDescent="0.2">
      <c r="O582" s="9"/>
      <c r="P582" s="13"/>
    </row>
    <row r="583" spans="15:16" ht="14.85" customHeight="1" x14ac:dyDescent="0.2">
      <c r="O583" s="9"/>
      <c r="P583" s="13"/>
    </row>
    <row r="584" spans="15:16" ht="14.85" customHeight="1" x14ac:dyDescent="0.2">
      <c r="O584" s="9"/>
      <c r="P584" s="13"/>
    </row>
    <row r="585" spans="15:16" ht="14.85" customHeight="1" x14ac:dyDescent="0.2">
      <c r="O585" s="9"/>
      <c r="P585" s="13"/>
    </row>
    <row r="586" spans="15:16" ht="14.85" customHeight="1" x14ac:dyDescent="0.2">
      <c r="O586" s="9"/>
      <c r="P586" s="13"/>
    </row>
    <row r="587" spans="15:16" ht="14.85" customHeight="1" x14ac:dyDescent="0.2">
      <c r="O587" s="9"/>
      <c r="P587" s="13"/>
    </row>
    <row r="588" spans="15:16" ht="14.85" customHeight="1" x14ac:dyDescent="0.2">
      <c r="O588" s="9"/>
      <c r="P588" s="13"/>
    </row>
    <row r="589" spans="15:16" ht="14.85" customHeight="1" x14ac:dyDescent="0.2">
      <c r="O589" s="9"/>
      <c r="P589" s="13"/>
    </row>
    <row r="590" spans="15:16" ht="14.85" customHeight="1" x14ac:dyDescent="0.2">
      <c r="O590" s="9"/>
      <c r="P590" s="13"/>
    </row>
    <row r="591" spans="15:16" ht="14.85" customHeight="1" x14ac:dyDescent="0.2">
      <c r="O591" s="9"/>
      <c r="P591" s="13"/>
    </row>
    <row r="592" spans="15:16" ht="14.85" customHeight="1" x14ac:dyDescent="0.2">
      <c r="O592" s="9"/>
      <c r="P592" s="13"/>
    </row>
    <row r="593" spans="15:16" ht="14.85" customHeight="1" x14ac:dyDescent="0.2">
      <c r="O593" s="9"/>
      <c r="P593" s="13"/>
    </row>
    <row r="594" spans="15:16" ht="14.85" customHeight="1" x14ac:dyDescent="0.2">
      <c r="O594" s="9"/>
      <c r="P594" s="13"/>
    </row>
    <row r="595" spans="15:16" ht="14.85" customHeight="1" x14ac:dyDescent="0.2">
      <c r="O595" s="9"/>
      <c r="P595" s="13"/>
    </row>
    <row r="596" spans="15:16" ht="14.85" customHeight="1" x14ac:dyDescent="0.2">
      <c r="O596" s="9"/>
      <c r="P596" s="13"/>
    </row>
    <row r="597" spans="15:16" ht="14.85" customHeight="1" x14ac:dyDescent="0.2">
      <c r="O597" s="9"/>
      <c r="P597" s="13"/>
    </row>
    <row r="598" spans="15:16" ht="14.85" customHeight="1" x14ac:dyDescent="0.2">
      <c r="O598" s="9"/>
      <c r="P598" s="13"/>
    </row>
    <row r="599" spans="15:16" ht="14.85" customHeight="1" x14ac:dyDescent="0.2">
      <c r="O599" s="9"/>
      <c r="P599" s="13"/>
    </row>
    <row r="600" spans="15:16" ht="14.85" customHeight="1" x14ac:dyDescent="0.2">
      <c r="O600" s="9"/>
      <c r="P600" s="13"/>
    </row>
    <row r="601" spans="15:16" ht="14.85" customHeight="1" x14ac:dyDescent="0.2">
      <c r="O601" s="9"/>
      <c r="P601" s="13"/>
    </row>
    <row r="602" spans="15:16" ht="14.85" customHeight="1" x14ac:dyDescent="0.2">
      <c r="O602" s="9"/>
      <c r="P602" s="13"/>
    </row>
    <row r="603" spans="15:16" ht="14.85" customHeight="1" x14ac:dyDescent="0.2">
      <c r="O603" s="9"/>
      <c r="P603" s="13"/>
    </row>
    <row r="604" spans="15:16" ht="14.85" customHeight="1" x14ac:dyDescent="0.2">
      <c r="O604" s="9"/>
      <c r="P604" s="13"/>
    </row>
    <row r="605" spans="15:16" ht="14.85" customHeight="1" x14ac:dyDescent="0.2">
      <c r="O605" s="9"/>
      <c r="P605" s="13"/>
    </row>
    <row r="606" spans="15:16" ht="14.85" customHeight="1" x14ac:dyDescent="0.2">
      <c r="O606" s="9"/>
      <c r="P606" s="13"/>
    </row>
    <row r="607" spans="15:16" ht="14.85" customHeight="1" x14ac:dyDescent="0.2">
      <c r="O607" s="9"/>
      <c r="P607" s="13"/>
    </row>
    <row r="608" spans="15:16" ht="14.85" customHeight="1" x14ac:dyDescent="0.2">
      <c r="O608" s="9"/>
      <c r="P608" s="13"/>
    </row>
    <row r="609" spans="15:16" ht="14.85" customHeight="1" x14ac:dyDescent="0.2">
      <c r="O609" s="9"/>
      <c r="P609" s="13"/>
    </row>
    <row r="610" spans="15:16" ht="14.85" customHeight="1" x14ac:dyDescent="0.2">
      <c r="O610" s="9"/>
      <c r="P610" s="13"/>
    </row>
    <row r="611" spans="15:16" ht="14.85" customHeight="1" x14ac:dyDescent="0.2">
      <c r="O611" s="9"/>
      <c r="P611" s="13"/>
    </row>
    <row r="612" spans="15:16" ht="14.85" customHeight="1" x14ac:dyDescent="0.2">
      <c r="O612" s="9"/>
      <c r="P612" s="13"/>
    </row>
    <row r="613" spans="15:16" ht="14.85" customHeight="1" x14ac:dyDescent="0.2">
      <c r="O613" s="9"/>
      <c r="P613" s="13"/>
    </row>
    <row r="614" spans="15:16" ht="14.85" customHeight="1" x14ac:dyDescent="0.2">
      <c r="O614" s="9"/>
      <c r="P614" s="13"/>
    </row>
    <row r="615" spans="15:16" ht="14.85" customHeight="1" x14ac:dyDescent="0.2">
      <c r="O615" s="9"/>
      <c r="P615" s="13"/>
    </row>
    <row r="616" spans="15:16" ht="14.85" customHeight="1" x14ac:dyDescent="0.2">
      <c r="O616" s="9"/>
      <c r="P616" s="13"/>
    </row>
    <row r="617" spans="15:16" ht="14.85" customHeight="1" x14ac:dyDescent="0.2">
      <c r="O617" s="9"/>
      <c r="P617" s="13"/>
    </row>
    <row r="618" spans="15:16" ht="14.85" customHeight="1" x14ac:dyDescent="0.2">
      <c r="O618" s="9"/>
      <c r="P618" s="13"/>
    </row>
    <row r="619" spans="15:16" ht="14.85" customHeight="1" x14ac:dyDescent="0.2">
      <c r="O619" s="9"/>
      <c r="P619" s="13"/>
    </row>
    <row r="620" spans="15:16" ht="14.85" customHeight="1" x14ac:dyDescent="0.2">
      <c r="O620" s="9"/>
      <c r="P620" s="13"/>
    </row>
    <row r="621" spans="15:16" ht="14.85" customHeight="1" x14ac:dyDescent="0.2">
      <c r="O621" s="9"/>
      <c r="P621" s="13"/>
    </row>
    <row r="622" spans="15:16" ht="14.85" customHeight="1" x14ac:dyDescent="0.2">
      <c r="O622" s="9"/>
      <c r="P622" s="13"/>
    </row>
    <row r="623" spans="15:16" ht="14.85" customHeight="1" x14ac:dyDescent="0.2">
      <c r="O623" s="9"/>
      <c r="P623" s="13"/>
    </row>
    <row r="624" spans="15:16" ht="14.85" customHeight="1" x14ac:dyDescent="0.2">
      <c r="O624" s="9"/>
      <c r="P624" s="13"/>
    </row>
    <row r="625" spans="15:16" ht="14.85" customHeight="1" x14ac:dyDescent="0.2">
      <c r="O625" s="9"/>
      <c r="P625" s="13"/>
    </row>
    <row r="626" spans="15:16" ht="14.85" customHeight="1" x14ac:dyDescent="0.2">
      <c r="O626" s="9"/>
      <c r="P626" s="13"/>
    </row>
    <row r="627" spans="15:16" ht="14.85" customHeight="1" x14ac:dyDescent="0.2">
      <c r="O627" s="9"/>
      <c r="P627" s="13"/>
    </row>
    <row r="628" spans="15:16" ht="14.85" customHeight="1" x14ac:dyDescent="0.2">
      <c r="O628" s="9"/>
      <c r="P628" s="13"/>
    </row>
    <row r="629" spans="15:16" ht="14.85" customHeight="1" x14ac:dyDescent="0.2">
      <c r="O629" s="9"/>
      <c r="P629" s="13"/>
    </row>
    <row r="630" spans="15:16" ht="14.85" customHeight="1" x14ac:dyDescent="0.2">
      <c r="O630" s="9"/>
      <c r="P630" s="13"/>
    </row>
    <row r="631" spans="15:16" ht="14.85" customHeight="1" x14ac:dyDescent="0.2">
      <c r="O631" s="9"/>
      <c r="P631" s="13"/>
    </row>
    <row r="632" spans="15:16" ht="14.85" customHeight="1" x14ac:dyDescent="0.2">
      <c r="O632" s="9"/>
      <c r="P632" s="13"/>
    </row>
    <row r="633" spans="15:16" ht="14.85" customHeight="1" x14ac:dyDescent="0.2">
      <c r="O633" s="9"/>
      <c r="P633" s="13"/>
    </row>
    <row r="634" spans="15:16" ht="14.85" customHeight="1" x14ac:dyDescent="0.2">
      <c r="O634" s="9"/>
      <c r="P634" s="13"/>
    </row>
    <row r="635" spans="15:16" ht="14.85" customHeight="1" x14ac:dyDescent="0.2">
      <c r="O635" s="9"/>
      <c r="P635" s="13"/>
    </row>
    <row r="636" spans="15:16" ht="14.85" customHeight="1" x14ac:dyDescent="0.2">
      <c r="O636" s="9"/>
      <c r="P636" s="13"/>
    </row>
    <row r="637" spans="15:16" ht="14.85" customHeight="1" x14ac:dyDescent="0.2">
      <c r="O637" s="9"/>
      <c r="P637" s="13"/>
    </row>
    <row r="638" spans="15:16" ht="14.85" customHeight="1" x14ac:dyDescent="0.2">
      <c r="O638" s="9"/>
      <c r="P638" s="13"/>
    </row>
    <row r="639" spans="15:16" ht="14.85" customHeight="1" x14ac:dyDescent="0.2">
      <c r="O639" s="9"/>
      <c r="P639" s="13"/>
    </row>
    <row r="640" spans="15:16" ht="14.85" customHeight="1" x14ac:dyDescent="0.2">
      <c r="O640" s="9"/>
      <c r="P640" s="13"/>
    </row>
    <row r="641" spans="15:16" ht="14.85" customHeight="1" x14ac:dyDescent="0.2">
      <c r="O641" s="9"/>
      <c r="P641" s="13"/>
    </row>
    <row r="642" spans="15:16" ht="14.85" customHeight="1" x14ac:dyDescent="0.2">
      <c r="O642" s="9"/>
      <c r="P642" s="13"/>
    </row>
    <row r="643" spans="15:16" ht="14.85" customHeight="1" x14ac:dyDescent="0.2">
      <c r="O643" s="9"/>
      <c r="P643" s="13"/>
    </row>
    <row r="644" spans="15:16" ht="14.85" customHeight="1" x14ac:dyDescent="0.2">
      <c r="O644" s="9"/>
      <c r="P644" s="13"/>
    </row>
    <row r="645" spans="15:16" ht="14.85" customHeight="1" x14ac:dyDescent="0.2">
      <c r="O645" s="9"/>
      <c r="P645" s="13"/>
    </row>
    <row r="646" spans="15:16" ht="14.85" customHeight="1" x14ac:dyDescent="0.2">
      <c r="O646" s="9"/>
      <c r="P646" s="13"/>
    </row>
    <row r="647" spans="15:16" ht="14.85" customHeight="1" x14ac:dyDescent="0.2">
      <c r="O647" s="9"/>
      <c r="P647" s="13"/>
    </row>
    <row r="648" spans="15:16" ht="14.85" customHeight="1" x14ac:dyDescent="0.2">
      <c r="O648" s="9"/>
      <c r="P648" s="13"/>
    </row>
    <row r="649" spans="15:16" ht="14.85" customHeight="1" x14ac:dyDescent="0.2">
      <c r="O649" s="9"/>
      <c r="P649" s="13"/>
    </row>
    <row r="650" spans="15:16" ht="14.85" customHeight="1" x14ac:dyDescent="0.2">
      <c r="O650" s="9"/>
      <c r="P650" s="13"/>
    </row>
    <row r="651" spans="15:16" ht="14.85" customHeight="1" x14ac:dyDescent="0.2">
      <c r="O651" s="9"/>
      <c r="P651" s="13"/>
    </row>
    <row r="652" spans="15:16" ht="14.85" customHeight="1" x14ac:dyDescent="0.2">
      <c r="O652" s="9"/>
      <c r="P652" s="13"/>
    </row>
    <row r="653" spans="15:16" ht="14.85" customHeight="1" x14ac:dyDescent="0.2">
      <c r="O653" s="9"/>
      <c r="P653" s="13"/>
    </row>
    <row r="654" spans="15:16" ht="14.85" customHeight="1" x14ac:dyDescent="0.2">
      <c r="O654" s="9"/>
      <c r="P654" s="13"/>
    </row>
    <row r="655" spans="15:16" ht="14.85" customHeight="1" x14ac:dyDescent="0.2">
      <c r="O655" s="9"/>
      <c r="P655" s="13"/>
    </row>
    <row r="656" spans="15:16" ht="14.85" customHeight="1" x14ac:dyDescent="0.2">
      <c r="O656" s="9"/>
      <c r="P656" s="13"/>
    </row>
    <row r="657" spans="15:16" ht="14.85" customHeight="1" x14ac:dyDescent="0.2">
      <c r="O657" s="9"/>
      <c r="P657" s="13"/>
    </row>
    <row r="658" spans="15:16" ht="14.85" customHeight="1" x14ac:dyDescent="0.2">
      <c r="O658" s="9"/>
      <c r="P658" s="13"/>
    </row>
    <row r="659" spans="15:16" ht="14.85" customHeight="1" x14ac:dyDescent="0.2">
      <c r="O659" s="9"/>
      <c r="P659" s="13"/>
    </row>
    <row r="660" spans="15:16" ht="14.85" customHeight="1" x14ac:dyDescent="0.2">
      <c r="O660" s="9"/>
      <c r="P660" s="13"/>
    </row>
    <row r="661" spans="15:16" ht="14.85" customHeight="1" x14ac:dyDescent="0.2">
      <c r="O661" s="9"/>
      <c r="P661" s="13"/>
    </row>
    <row r="662" spans="15:16" ht="14.85" customHeight="1" x14ac:dyDescent="0.2">
      <c r="O662" s="9"/>
      <c r="P662" s="13"/>
    </row>
    <row r="663" spans="15:16" ht="14.85" customHeight="1" x14ac:dyDescent="0.2">
      <c r="O663" s="9"/>
      <c r="P663" s="13"/>
    </row>
    <row r="664" spans="15:16" ht="14.85" customHeight="1" x14ac:dyDescent="0.2">
      <c r="O664" s="9"/>
      <c r="P664" s="13"/>
    </row>
    <row r="665" spans="15:16" ht="14.85" customHeight="1" x14ac:dyDescent="0.2">
      <c r="O665" s="9"/>
      <c r="P665" s="13"/>
    </row>
    <row r="666" spans="15:16" ht="14.85" customHeight="1" x14ac:dyDescent="0.2">
      <c r="O666" s="9"/>
      <c r="P666" s="13"/>
    </row>
    <row r="667" spans="15:16" ht="14.85" customHeight="1" x14ac:dyDescent="0.2">
      <c r="O667" s="9"/>
      <c r="P667" s="13"/>
    </row>
    <row r="668" spans="15:16" ht="14.85" customHeight="1" x14ac:dyDescent="0.2">
      <c r="O668" s="9"/>
      <c r="P668" s="13"/>
    </row>
    <row r="669" spans="15:16" ht="14.85" customHeight="1" x14ac:dyDescent="0.2">
      <c r="O669" s="9"/>
      <c r="P669" s="13"/>
    </row>
    <row r="670" spans="15:16" ht="14.85" customHeight="1" x14ac:dyDescent="0.2">
      <c r="O670" s="9"/>
      <c r="P670" s="13"/>
    </row>
    <row r="671" spans="15:16" ht="14.85" customHeight="1" x14ac:dyDescent="0.2">
      <c r="O671" s="9"/>
      <c r="P671" s="13"/>
    </row>
    <row r="672" spans="15:16" ht="14.85" customHeight="1" x14ac:dyDescent="0.2">
      <c r="O672" s="9"/>
      <c r="P672" s="13"/>
    </row>
    <row r="673" spans="15:16" ht="14.85" customHeight="1" x14ac:dyDescent="0.2">
      <c r="O673" s="9"/>
      <c r="P673" s="13"/>
    </row>
    <row r="674" spans="15:16" ht="14.85" customHeight="1" x14ac:dyDescent="0.2">
      <c r="O674" s="9"/>
      <c r="P674" s="13"/>
    </row>
    <row r="675" spans="15:16" ht="14.85" customHeight="1" x14ac:dyDescent="0.2">
      <c r="O675" s="9"/>
      <c r="P675" s="13"/>
    </row>
    <row r="676" spans="15:16" ht="14.85" customHeight="1" x14ac:dyDescent="0.2">
      <c r="O676" s="9"/>
      <c r="P676" s="13"/>
    </row>
    <row r="677" spans="15:16" ht="14.85" customHeight="1" x14ac:dyDescent="0.2">
      <c r="O677" s="9"/>
      <c r="P677" s="13"/>
    </row>
    <row r="678" spans="15:16" ht="14.85" customHeight="1" x14ac:dyDescent="0.2">
      <c r="O678" s="9"/>
      <c r="P678" s="13"/>
    </row>
    <row r="679" spans="15:16" ht="14.85" customHeight="1" x14ac:dyDescent="0.2">
      <c r="O679" s="9"/>
      <c r="P679" s="13"/>
    </row>
    <row r="680" spans="15:16" ht="14.85" customHeight="1" x14ac:dyDescent="0.2">
      <c r="O680" s="9"/>
      <c r="P680" s="13"/>
    </row>
    <row r="681" spans="15:16" ht="14.85" customHeight="1" x14ac:dyDescent="0.2">
      <c r="O681" s="9"/>
      <c r="P681" s="13"/>
    </row>
    <row r="682" spans="15:16" ht="14.85" customHeight="1" x14ac:dyDescent="0.2">
      <c r="O682" s="9"/>
      <c r="P682" s="13"/>
    </row>
    <row r="683" spans="15:16" ht="14.85" customHeight="1" x14ac:dyDescent="0.2">
      <c r="O683" s="9"/>
      <c r="P683" s="13"/>
    </row>
    <row r="684" spans="15:16" ht="14.85" customHeight="1" x14ac:dyDescent="0.2">
      <c r="O684" s="9"/>
      <c r="P684" s="13"/>
    </row>
    <row r="685" spans="15:16" ht="14.85" customHeight="1" x14ac:dyDescent="0.2">
      <c r="O685" s="9"/>
      <c r="P685" s="13"/>
    </row>
    <row r="686" spans="15:16" ht="14.85" customHeight="1" x14ac:dyDescent="0.2">
      <c r="O686" s="9"/>
      <c r="P686" s="13"/>
    </row>
    <row r="687" spans="15:16" ht="14.85" customHeight="1" x14ac:dyDescent="0.2">
      <c r="O687" s="9"/>
      <c r="P687" s="13"/>
    </row>
    <row r="688" spans="15:16" ht="14.85" customHeight="1" x14ac:dyDescent="0.2">
      <c r="O688" s="9"/>
      <c r="P688" s="13"/>
    </row>
    <row r="689" spans="15:16" ht="14.85" customHeight="1" x14ac:dyDescent="0.2">
      <c r="O689" s="9"/>
      <c r="P689" s="13"/>
    </row>
    <row r="690" spans="15:16" ht="14.85" customHeight="1" x14ac:dyDescent="0.2">
      <c r="O690" s="9"/>
      <c r="P690" s="13"/>
    </row>
    <row r="691" spans="15:16" ht="14.85" customHeight="1" x14ac:dyDescent="0.2">
      <c r="O691" s="9"/>
      <c r="P691" s="13"/>
    </row>
    <row r="692" spans="15:16" ht="14.85" customHeight="1" x14ac:dyDescent="0.2">
      <c r="O692" s="9"/>
      <c r="P692" s="13"/>
    </row>
    <row r="693" spans="15:16" ht="14.85" customHeight="1" x14ac:dyDescent="0.2">
      <c r="O693" s="9"/>
      <c r="P693" s="13"/>
    </row>
    <row r="694" spans="15:16" ht="14.85" customHeight="1" x14ac:dyDescent="0.2">
      <c r="O694" s="9"/>
      <c r="P694" s="13"/>
    </row>
    <row r="695" spans="15:16" ht="14.85" customHeight="1" x14ac:dyDescent="0.2">
      <c r="O695" s="9"/>
      <c r="P695" s="13"/>
    </row>
    <row r="696" spans="15:16" ht="14.85" customHeight="1" x14ac:dyDescent="0.2">
      <c r="O696" s="9"/>
      <c r="P696" s="13"/>
    </row>
    <row r="697" spans="15:16" ht="14.85" customHeight="1" x14ac:dyDescent="0.2">
      <c r="O697" s="9"/>
      <c r="P697" s="13"/>
    </row>
    <row r="698" spans="15:16" ht="14.85" customHeight="1" x14ac:dyDescent="0.2">
      <c r="O698" s="9"/>
      <c r="P698" s="13"/>
    </row>
    <row r="699" spans="15:16" ht="14.85" customHeight="1" x14ac:dyDescent="0.2">
      <c r="O699" s="9"/>
      <c r="P699" s="13"/>
    </row>
    <row r="700" spans="15:16" ht="14.85" customHeight="1" x14ac:dyDescent="0.2">
      <c r="O700" s="9"/>
      <c r="P700" s="13"/>
    </row>
    <row r="701" spans="15:16" ht="14.85" customHeight="1" x14ac:dyDescent="0.2">
      <c r="O701" s="9"/>
      <c r="P701" s="13"/>
    </row>
    <row r="702" spans="15:16" ht="14.85" customHeight="1" x14ac:dyDescent="0.2">
      <c r="O702" s="9"/>
      <c r="P702" s="13"/>
    </row>
    <row r="703" spans="15:16" ht="14.85" customHeight="1" x14ac:dyDescent="0.2">
      <c r="O703" s="9"/>
      <c r="P703" s="13"/>
    </row>
    <row r="704" spans="15:16" ht="14.85" customHeight="1" x14ac:dyDescent="0.2">
      <c r="O704" s="9"/>
      <c r="P704" s="13"/>
    </row>
    <row r="705" spans="15:16" ht="14.85" customHeight="1" x14ac:dyDescent="0.2">
      <c r="O705" s="9"/>
      <c r="P705" s="13"/>
    </row>
    <row r="706" spans="15:16" ht="14.85" customHeight="1" x14ac:dyDescent="0.2">
      <c r="O706" s="9"/>
      <c r="P706" s="13"/>
    </row>
    <row r="707" spans="15:16" ht="14.85" customHeight="1" x14ac:dyDescent="0.2">
      <c r="O707" s="9"/>
      <c r="P707" s="13"/>
    </row>
    <row r="708" spans="15:16" ht="14.85" customHeight="1" x14ac:dyDescent="0.2">
      <c r="O708" s="9"/>
      <c r="P708" s="13"/>
    </row>
    <row r="709" spans="15:16" ht="14.85" customHeight="1" x14ac:dyDescent="0.2">
      <c r="O709" s="9"/>
      <c r="P709" s="13"/>
    </row>
    <row r="710" spans="15:16" ht="14.85" customHeight="1" x14ac:dyDescent="0.2">
      <c r="O710" s="9"/>
      <c r="P710" s="13"/>
    </row>
    <row r="711" spans="15:16" ht="14.85" customHeight="1" x14ac:dyDescent="0.2">
      <c r="O711" s="9"/>
      <c r="P711" s="13"/>
    </row>
    <row r="712" spans="15:16" ht="14.85" customHeight="1" x14ac:dyDescent="0.2">
      <c r="O712" s="9"/>
      <c r="P712" s="13"/>
    </row>
    <row r="713" spans="15:16" ht="14.85" customHeight="1" x14ac:dyDescent="0.2">
      <c r="O713" s="9"/>
      <c r="P713" s="13"/>
    </row>
    <row r="714" spans="15:16" ht="14.85" customHeight="1" x14ac:dyDescent="0.2">
      <c r="O714" s="9"/>
      <c r="P714" s="13"/>
    </row>
    <row r="715" spans="15:16" ht="14.85" customHeight="1" x14ac:dyDescent="0.2">
      <c r="O715" s="9"/>
      <c r="P715" s="13"/>
    </row>
    <row r="716" spans="15:16" ht="14.85" customHeight="1" x14ac:dyDescent="0.2">
      <c r="O716" s="9"/>
      <c r="P716" s="13"/>
    </row>
    <row r="717" spans="15:16" ht="14.85" customHeight="1" x14ac:dyDescent="0.2">
      <c r="O717" s="9"/>
      <c r="P717" s="13"/>
    </row>
    <row r="718" spans="15:16" ht="14.85" customHeight="1" x14ac:dyDescent="0.2">
      <c r="O718" s="9"/>
      <c r="P718" s="13"/>
    </row>
    <row r="719" spans="15:16" ht="14.85" customHeight="1" x14ac:dyDescent="0.2">
      <c r="O719" s="9"/>
      <c r="P719" s="13"/>
    </row>
    <row r="720" spans="15:16" ht="14.85" customHeight="1" x14ac:dyDescent="0.2">
      <c r="O720" s="9"/>
      <c r="P720" s="13"/>
    </row>
    <row r="721" spans="15:16" ht="14.85" customHeight="1" x14ac:dyDescent="0.2">
      <c r="O721" s="9"/>
      <c r="P721" s="13"/>
    </row>
    <row r="722" spans="15:16" ht="14.85" customHeight="1" x14ac:dyDescent="0.2">
      <c r="O722" s="9"/>
      <c r="P722" s="13"/>
    </row>
    <row r="723" spans="15:16" ht="14.85" customHeight="1" x14ac:dyDescent="0.2">
      <c r="O723" s="9"/>
      <c r="P723" s="13"/>
    </row>
    <row r="724" spans="15:16" ht="14.85" customHeight="1" x14ac:dyDescent="0.2">
      <c r="O724" s="9"/>
      <c r="P724" s="13"/>
    </row>
    <row r="725" spans="15:16" ht="14.85" customHeight="1" x14ac:dyDescent="0.2">
      <c r="O725" s="9"/>
      <c r="P725" s="13"/>
    </row>
    <row r="726" spans="15:16" ht="14.85" customHeight="1" x14ac:dyDescent="0.2">
      <c r="O726" s="9"/>
      <c r="P726" s="13"/>
    </row>
    <row r="727" spans="15:16" ht="14.85" customHeight="1" x14ac:dyDescent="0.2">
      <c r="O727" s="9"/>
      <c r="P727" s="13"/>
    </row>
    <row r="728" spans="15:16" ht="14.85" customHeight="1" x14ac:dyDescent="0.2">
      <c r="O728" s="9"/>
      <c r="P728" s="13"/>
    </row>
    <row r="729" spans="15:16" ht="14.85" customHeight="1" x14ac:dyDescent="0.2">
      <c r="O729" s="9"/>
      <c r="P729" s="13"/>
    </row>
    <row r="730" spans="15:16" ht="14.85" customHeight="1" x14ac:dyDescent="0.2">
      <c r="O730" s="9"/>
      <c r="P730" s="13"/>
    </row>
    <row r="731" spans="15:16" ht="14.85" customHeight="1" x14ac:dyDescent="0.2">
      <c r="O731" s="9"/>
      <c r="P731" s="13"/>
    </row>
    <row r="732" spans="15:16" ht="14.85" customHeight="1" x14ac:dyDescent="0.2">
      <c r="O732" s="9"/>
      <c r="P732" s="13"/>
    </row>
    <row r="733" spans="15:16" ht="14.85" customHeight="1" x14ac:dyDescent="0.2">
      <c r="O733" s="9"/>
      <c r="P733" s="13"/>
    </row>
    <row r="734" spans="15:16" ht="14.85" customHeight="1" x14ac:dyDescent="0.2">
      <c r="O734" s="9"/>
      <c r="P734" s="13"/>
    </row>
    <row r="735" spans="15:16" ht="14.85" customHeight="1" x14ac:dyDescent="0.2">
      <c r="O735" s="9"/>
      <c r="P735" s="13"/>
    </row>
    <row r="736" spans="15:16" ht="14.85" customHeight="1" x14ac:dyDescent="0.2">
      <c r="O736" s="9"/>
      <c r="P736" s="13"/>
    </row>
    <row r="737" spans="15:16" ht="14.85" customHeight="1" x14ac:dyDescent="0.2">
      <c r="O737" s="9"/>
      <c r="P737" s="13"/>
    </row>
    <row r="738" spans="15:16" ht="14.85" customHeight="1" x14ac:dyDescent="0.2">
      <c r="O738" s="9"/>
      <c r="P738" s="13"/>
    </row>
    <row r="739" spans="15:16" ht="14.85" customHeight="1" x14ac:dyDescent="0.2">
      <c r="O739" s="9"/>
      <c r="P739" s="13"/>
    </row>
    <row r="740" spans="15:16" ht="14.85" customHeight="1" x14ac:dyDescent="0.2">
      <c r="O740" s="9"/>
      <c r="P740" s="13"/>
    </row>
    <row r="741" spans="15:16" ht="14.85" customHeight="1" x14ac:dyDescent="0.2">
      <c r="O741" s="9"/>
      <c r="P741" s="13"/>
    </row>
    <row r="742" spans="15:16" ht="14.85" customHeight="1" x14ac:dyDescent="0.2">
      <c r="O742" s="9"/>
      <c r="P742" s="13"/>
    </row>
    <row r="743" spans="15:16" ht="14.85" customHeight="1" x14ac:dyDescent="0.2">
      <c r="O743" s="9"/>
      <c r="P743" s="13"/>
    </row>
    <row r="744" spans="15:16" ht="14.85" customHeight="1" x14ac:dyDescent="0.2">
      <c r="O744" s="9"/>
      <c r="P744" s="13"/>
    </row>
    <row r="745" spans="15:16" ht="14.85" customHeight="1" x14ac:dyDescent="0.2">
      <c r="O745" s="9"/>
      <c r="P745" s="13"/>
    </row>
    <row r="746" spans="15:16" ht="14.85" customHeight="1" x14ac:dyDescent="0.2">
      <c r="O746" s="9"/>
      <c r="P746" s="13"/>
    </row>
    <row r="747" spans="15:16" ht="14.85" customHeight="1" x14ac:dyDescent="0.2">
      <c r="O747" s="9"/>
      <c r="P747" s="13"/>
    </row>
    <row r="748" spans="15:16" ht="14.85" customHeight="1" x14ac:dyDescent="0.2">
      <c r="O748" s="9"/>
      <c r="P748" s="13"/>
    </row>
    <row r="749" spans="15:16" ht="14.85" customHeight="1" x14ac:dyDescent="0.2">
      <c r="O749" s="9"/>
      <c r="P749" s="13"/>
    </row>
    <row r="750" spans="15:16" ht="14.85" customHeight="1" x14ac:dyDescent="0.2">
      <c r="O750" s="9"/>
      <c r="P750" s="13"/>
    </row>
    <row r="751" spans="15:16" ht="14.85" customHeight="1" x14ac:dyDescent="0.2">
      <c r="O751" s="9"/>
      <c r="P751" s="13"/>
    </row>
    <row r="752" spans="15:16" ht="14.85" customHeight="1" x14ac:dyDescent="0.2">
      <c r="O752" s="9"/>
      <c r="P752" s="13"/>
    </row>
    <row r="753" spans="15:16" ht="14.85" customHeight="1" x14ac:dyDescent="0.2">
      <c r="O753" s="9"/>
      <c r="P753" s="13"/>
    </row>
    <row r="754" spans="15:16" ht="14.85" customHeight="1" x14ac:dyDescent="0.2">
      <c r="O754" s="9"/>
      <c r="P754" s="13"/>
    </row>
    <row r="755" spans="15:16" ht="14.85" customHeight="1" x14ac:dyDescent="0.2">
      <c r="O755" s="9"/>
      <c r="P755" s="13"/>
    </row>
    <row r="756" spans="15:16" ht="14.85" customHeight="1" x14ac:dyDescent="0.2">
      <c r="O756" s="9"/>
      <c r="P756" s="13"/>
    </row>
    <row r="757" spans="15:16" ht="14.85" customHeight="1" x14ac:dyDescent="0.2">
      <c r="O757" s="9"/>
      <c r="P757" s="13"/>
    </row>
    <row r="758" spans="15:16" ht="14.85" customHeight="1" x14ac:dyDescent="0.2">
      <c r="O758" s="9"/>
      <c r="P758" s="13"/>
    </row>
    <row r="759" spans="15:16" ht="14.85" customHeight="1" x14ac:dyDescent="0.2">
      <c r="O759" s="9"/>
      <c r="P759" s="13"/>
    </row>
    <row r="760" spans="15:16" ht="14.85" customHeight="1" x14ac:dyDescent="0.2">
      <c r="O760" s="9"/>
      <c r="P760" s="13"/>
    </row>
    <row r="761" spans="15:16" ht="14.85" customHeight="1" x14ac:dyDescent="0.2">
      <c r="O761" s="9"/>
      <c r="P761" s="13"/>
    </row>
    <row r="762" spans="15:16" ht="14.85" customHeight="1" x14ac:dyDescent="0.2">
      <c r="O762" s="9"/>
      <c r="P762" s="13"/>
    </row>
    <row r="763" spans="15:16" ht="14.85" customHeight="1" x14ac:dyDescent="0.2">
      <c r="O763" s="9"/>
      <c r="P763" s="13"/>
    </row>
    <row r="764" spans="15:16" ht="14.85" customHeight="1" x14ac:dyDescent="0.2">
      <c r="O764" s="9"/>
      <c r="P764" s="13"/>
    </row>
    <row r="765" spans="15:16" ht="14.85" customHeight="1" x14ac:dyDescent="0.2">
      <c r="O765" s="9"/>
      <c r="P765" s="13"/>
    </row>
    <row r="766" spans="15:16" ht="14.85" customHeight="1" x14ac:dyDescent="0.2">
      <c r="O766" s="9"/>
      <c r="P766" s="13"/>
    </row>
    <row r="767" spans="15:16" ht="14.85" customHeight="1" x14ac:dyDescent="0.2">
      <c r="O767" s="9"/>
      <c r="P767" s="13"/>
    </row>
    <row r="768" spans="15:16" ht="14.85" customHeight="1" x14ac:dyDescent="0.2">
      <c r="O768" s="9"/>
      <c r="P768" s="13"/>
    </row>
    <row r="769" spans="15:16" ht="14.85" customHeight="1" x14ac:dyDescent="0.2">
      <c r="O769" s="9"/>
      <c r="P769" s="13"/>
    </row>
    <row r="770" spans="15:16" ht="14.85" customHeight="1" x14ac:dyDescent="0.2">
      <c r="O770" s="9"/>
      <c r="P770" s="13"/>
    </row>
    <row r="771" spans="15:16" ht="14.85" customHeight="1" x14ac:dyDescent="0.2">
      <c r="O771" s="9"/>
      <c r="P771" s="13"/>
    </row>
    <row r="772" spans="15:16" ht="14.85" customHeight="1" x14ac:dyDescent="0.2">
      <c r="O772" s="9"/>
      <c r="P772" s="13"/>
    </row>
    <row r="773" spans="15:16" ht="14.85" customHeight="1" x14ac:dyDescent="0.2">
      <c r="O773" s="9"/>
      <c r="P773" s="13"/>
    </row>
    <row r="774" spans="15:16" ht="14.85" customHeight="1" x14ac:dyDescent="0.2">
      <c r="O774" s="9"/>
      <c r="P774" s="13"/>
    </row>
    <row r="775" spans="15:16" ht="14.85" customHeight="1" x14ac:dyDescent="0.2">
      <c r="O775" s="9"/>
      <c r="P775" s="13"/>
    </row>
    <row r="776" spans="15:16" ht="14.85" customHeight="1" x14ac:dyDescent="0.2">
      <c r="O776" s="9"/>
      <c r="P776" s="13"/>
    </row>
    <row r="777" spans="15:16" ht="14.85" customHeight="1" x14ac:dyDescent="0.2">
      <c r="O777" s="9"/>
      <c r="P777" s="13"/>
    </row>
    <row r="778" spans="15:16" ht="14.85" customHeight="1" x14ac:dyDescent="0.2">
      <c r="O778" s="9"/>
      <c r="P778" s="13"/>
    </row>
    <row r="779" spans="15:16" ht="14.85" customHeight="1" x14ac:dyDescent="0.2">
      <c r="O779" s="9"/>
      <c r="P779" s="13"/>
    </row>
    <row r="780" spans="15:16" ht="14.85" customHeight="1" x14ac:dyDescent="0.2">
      <c r="O780" s="9"/>
      <c r="P780" s="13"/>
    </row>
    <row r="781" spans="15:16" ht="14.85" customHeight="1" x14ac:dyDescent="0.2">
      <c r="O781" s="9"/>
      <c r="P781" s="13"/>
    </row>
    <row r="782" spans="15:16" ht="14.85" customHeight="1" x14ac:dyDescent="0.2">
      <c r="O782" s="9"/>
      <c r="P782" s="13"/>
    </row>
    <row r="783" spans="15:16" ht="14.85" customHeight="1" x14ac:dyDescent="0.2">
      <c r="O783" s="9"/>
      <c r="P783" s="13"/>
    </row>
    <row r="784" spans="15:16" ht="14.85" customHeight="1" x14ac:dyDescent="0.2">
      <c r="O784" s="9"/>
      <c r="P784" s="13"/>
    </row>
    <row r="785" spans="15:16" ht="14.85" customHeight="1" x14ac:dyDescent="0.2">
      <c r="O785" s="9"/>
      <c r="P785" s="13"/>
    </row>
    <row r="786" spans="15:16" ht="14.85" customHeight="1" x14ac:dyDescent="0.2">
      <c r="O786" s="9"/>
      <c r="P786" s="13"/>
    </row>
    <row r="787" spans="15:16" ht="14.85" customHeight="1" x14ac:dyDescent="0.2">
      <c r="O787" s="9"/>
      <c r="P787" s="13"/>
    </row>
    <row r="788" spans="15:16" ht="14.85" customHeight="1" x14ac:dyDescent="0.2">
      <c r="O788" s="9"/>
      <c r="P788" s="13"/>
    </row>
    <row r="789" spans="15:16" ht="14.85" customHeight="1" x14ac:dyDescent="0.2">
      <c r="O789" s="9"/>
      <c r="P789" s="13"/>
    </row>
    <row r="790" spans="15:16" ht="14.85" customHeight="1" x14ac:dyDescent="0.2">
      <c r="O790" s="9"/>
      <c r="P790" s="13"/>
    </row>
    <row r="791" spans="15:16" ht="14.85" customHeight="1" x14ac:dyDescent="0.2">
      <c r="O791" s="9"/>
      <c r="P791" s="13"/>
    </row>
    <row r="792" spans="15:16" ht="14.85" customHeight="1" x14ac:dyDescent="0.2">
      <c r="O792" s="9"/>
      <c r="P792" s="13"/>
    </row>
    <row r="793" spans="15:16" ht="14.85" customHeight="1" x14ac:dyDescent="0.2">
      <c r="O793" s="9"/>
      <c r="P793" s="13"/>
    </row>
    <row r="794" spans="15:16" ht="14.85" customHeight="1" x14ac:dyDescent="0.2">
      <c r="O794" s="9"/>
      <c r="P794" s="13"/>
    </row>
    <row r="795" spans="15:16" ht="14.85" customHeight="1" x14ac:dyDescent="0.2">
      <c r="O795" s="9"/>
      <c r="P795" s="13"/>
    </row>
    <row r="796" spans="15:16" ht="14.85" customHeight="1" x14ac:dyDescent="0.2">
      <c r="O796" s="9"/>
      <c r="P796" s="13"/>
    </row>
    <row r="797" spans="15:16" ht="14.85" customHeight="1" x14ac:dyDescent="0.2">
      <c r="O797" s="9"/>
      <c r="P797" s="13"/>
    </row>
    <row r="798" spans="15:16" ht="14.85" customHeight="1" x14ac:dyDescent="0.2">
      <c r="O798" s="9"/>
      <c r="P798" s="13"/>
    </row>
    <row r="799" spans="15:16" ht="14.85" customHeight="1" x14ac:dyDescent="0.2">
      <c r="O799" s="9"/>
      <c r="P799" s="13"/>
    </row>
    <row r="800" spans="15:16" ht="14.85" customHeight="1" x14ac:dyDescent="0.2">
      <c r="O800" s="9"/>
      <c r="P800" s="13"/>
    </row>
    <row r="801" spans="15:16" ht="14.85" customHeight="1" x14ac:dyDescent="0.2">
      <c r="O801" s="9"/>
      <c r="P801" s="13"/>
    </row>
    <row r="802" spans="15:16" ht="14.85" customHeight="1" x14ac:dyDescent="0.2">
      <c r="O802" s="9"/>
      <c r="P802" s="13"/>
    </row>
    <row r="803" spans="15:16" ht="14.85" customHeight="1" x14ac:dyDescent="0.2">
      <c r="O803" s="9"/>
      <c r="P803" s="13"/>
    </row>
    <row r="804" spans="15:16" ht="14.85" customHeight="1" x14ac:dyDescent="0.2">
      <c r="O804" s="9"/>
      <c r="P804" s="13"/>
    </row>
    <row r="805" spans="15:16" ht="14.85" customHeight="1" x14ac:dyDescent="0.2">
      <c r="O805" s="9"/>
      <c r="P805" s="13"/>
    </row>
    <row r="806" spans="15:16" ht="14.85" customHeight="1" x14ac:dyDescent="0.2">
      <c r="O806" s="9"/>
      <c r="P806" s="13"/>
    </row>
    <row r="807" spans="15:16" ht="14.85" customHeight="1" x14ac:dyDescent="0.2">
      <c r="O807" s="9"/>
      <c r="P807" s="13"/>
    </row>
    <row r="808" spans="15:16" ht="14.85" customHeight="1" x14ac:dyDescent="0.2">
      <c r="O808" s="9"/>
      <c r="P808" s="13"/>
    </row>
    <row r="809" spans="15:16" ht="14.85" customHeight="1" x14ac:dyDescent="0.2">
      <c r="O809" s="9"/>
      <c r="P809" s="13"/>
    </row>
    <row r="810" spans="15:16" ht="14.85" customHeight="1" x14ac:dyDescent="0.2">
      <c r="O810" s="9"/>
      <c r="P810" s="13"/>
    </row>
    <row r="811" spans="15:16" ht="14.85" customHeight="1" x14ac:dyDescent="0.2">
      <c r="O811" s="9"/>
      <c r="P811" s="13"/>
    </row>
    <row r="812" spans="15:16" ht="14.85" customHeight="1" x14ac:dyDescent="0.2">
      <c r="O812" s="9"/>
      <c r="P812" s="13"/>
    </row>
    <row r="813" spans="15:16" ht="14.85" customHeight="1" x14ac:dyDescent="0.2">
      <c r="O813" s="9"/>
      <c r="P813" s="13"/>
    </row>
    <row r="814" spans="15:16" ht="14.85" customHeight="1" x14ac:dyDescent="0.2">
      <c r="O814" s="9"/>
      <c r="P814" s="13"/>
    </row>
    <row r="815" spans="15:16" ht="14.85" customHeight="1" x14ac:dyDescent="0.2">
      <c r="O815" s="9"/>
      <c r="P815" s="13"/>
    </row>
    <row r="816" spans="15:16" ht="14.85" customHeight="1" x14ac:dyDescent="0.2">
      <c r="O816" s="9"/>
      <c r="P816" s="13"/>
    </row>
    <row r="817" spans="15:16" ht="14.85" customHeight="1" x14ac:dyDescent="0.2">
      <c r="O817" s="9"/>
      <c r="P817" s="13"/>
    </row>
    <row r="818" spans="15:16" ht="14.85" customHeight="1" x14ac:dyDescent="0.2">
      <c r="O818" s="9"/>
      <c r="P818" s="13"/>
    </row>
    <row r="819" spans="15:16" ht="14.85" customHeight="1" x14ac:dyDescent="0.2">
      <c r="O819" s="9"/>
      <c r="P819" s="13"/>
    </row>
    <row r="820" spans="15:16" ht="14.85" customHeight="1" x14ac:dyDescent="0.2">
      <c r="O820" s="9"/>
      <c r="P820" s="13"/>
    </row>
    <row r="821" spans="15:16" ht="14.85" customHeight="1" x14ac:dyDescent="0.2">
      <c r="O821" s="9"/>
      <c r="P821" s="13"/>
    </row>
    <row r="822" spans="15:16" ht="14.85" customHeight="1" x14ac:dyDescent="0.2">
      <c r="O822" s="9"/>
      <c r="P822" s="13"/>
    </row>
    <row r="823" spans="15:16" ht="14.85" customHeight="1" x14ac:dyDescent="0.2">
      <c r="O823" s="9"/>
      <c r="P823" s="13"/>
    </row>
    <row r="824" spans="15:16" ht="14.85" customHeight="1" x14ac:dyDescent="0.2">
      <c r="O824" s="9"/>
      <c r="P824" s="13"/>
    </row>
    <row r="825" spans="15:16" ht="14.85" customHeight="1" x14ac:dyDescent="0.2">
      <c r="O825" s="9"/>
      <c r="P825" s="13"/>
    </row>
    <row r="826" spans="15:16" ht="14.85" customHeight="1" x14ac:dyDescent="0.2">
      <c r="O826" s="9"/>
      <c r="P826" s="13"/>
    </row>
    <row r="827" spans="15:16" ht="14.85" customHeight="1" x14ac:dyDescent="0.2">
      <c r="O827" s="9"/>
      <c r="P827" s="13"/>
    </row>
    <row r="828" spans="15:16" ht="14.85" customHeight="1" x14ac:dyDescent="0.2">
      <c r="O828" s="9"/>
      <c r="P828" s="13"/>
    </row>
    <row r="829" spans="15:16" ht="14.85" customHeight="1" x14ac:dyDescent="0.2">
      <c r="O829" s="9"/>
      <c r="P829" s="13"/>
    </row>
    <row r="830" spans="15:16" ht="14.85" customHeight="1" x14ac:dyDescent="0.2">
      <c r="O830" s="9"/>
      <c r="P830" s="13"/>
    </row>
    <row r="831" spans="15:16" ht="14.85" customHeight="1" x14ac:dyDescent="0.2">
      <c r="O831" s="9"/>
      <c r="P831" s="13"/>
    </row>
    <row r="832" spans="15:16" ht="14.85" customHeight="1" x14ac:dyDescent="0.2">
      <c r="O832" s="9"/>
      <c r="P832" s="13"/>
    </row>
    <row r="833" spans="15:16" ht="14.85" customHeight="1" x14ac:dyDescent="0.2">
      <c r="O833" s="9"/>
      <c r="P833" s="13"/>
    </row>
    <row r="834" spans="15:16" ht="14.85" customHeight="1" x14ac:dyDescent="0.2">
      <c r="O834" s="9"/>
      <c r="P834" s="13"/>
    </row>
    <row r="835" spans="15:16" ht="14.85" customHeight="1" x14ac:dyDescent="0.2">
      <c r="O835" s="9"/>
      <c r="P835" s="13"/>
    </row>
    <row r="836" spans="15:16" ht="14.85" customHeight="1" x14ac:dyDescent="0.2">
      <c r="O836" s="9"/>
      <c r="P836" s="13"/>
    </row>
    <row r="837" spans="15:16" ht="14.85" customHeight="1" x14ac:dyDescent="0.2">
      <c r="O837" s="9"/>
      <c r="P837" s="13"/>
    </row>
    <row r="838" spans="15:16" ht="14.85" customHeight="1" x14ac:dyDescent="0.2">
      <c r="O838" s="9"/>
      <c r="P838" s="13"/>
    </row>
    <row r="839" spans="15:16" ht="14.85" customHeight="1" x14ac:dyDescent="0.2">
      <c r="O839" s="9"/>
      <c r="P839" s="13"/>
    </row>
    <row r="840" spans="15:16" ht="14.85" customHeight="1" x14ac:dyDescent="0.2">
      <c r="O840" s="9"/>
      <c r="P840" s="13"/>
    </row>
    <row r="841" spans="15:16" ht="14.85" customHeight="1" x14ac:dyDescent="0.2">
      <c r="O841" s="9"/>
      <c r="P841" s="13"/>
    </row>
    <row r="842" spans="15:16" ht="14.85" customHeight="1" x14ac:dyDescent="0.2">
      <c r="O842" s="9"/>
      <c r="P842" s="13"/>
    </row>
    <row r="843" spans="15:16" ht="14.85" customHeight="1" x14ac:dyDescent="0.2">
      <c r="O843" s="9"/>
      <c r="P843" s="13"/>
    </row>
    <row r="844" spans="15:16" ht="14.85" customHeight="1" x14ac:dyDescent="0.2">
      <c r="O844" s="9"/>
      <c r="P844" s="13"/>
    </row>
    <row r="845" spans="15:16" ht="14.85" customHeight="1" x14ac:dyDescent="0.2">
      <c r="O845" s="9"/>
      <c r="P845" s="13"/>
    </row>
    <row r="846" spans="15:16" ht="14.85" customHeight="1" x14ac:dyDescent="0.2">
      <c r="O846" s="9"/>
      <c r="P846" s="13"/>
    </row>
    <row r="847" spans="15:16" ht="14.85" customHeight="1" x14ac:dyDescent="0.2">
      <c r="O847" s="9"/>
      <c r="P847" s="13"/>
    </row>
    <row r="848" spans="15:16" ht="14.85" customHeight="1" x14ac:dyDescent="0.2">
      <c r="O848" s="9"/>
      <c r="P848" s="13"/>
    </row>
    <row r="849" spans="15:16" ht="14.85" customHeight="1" x14ac:dyDescent="0.2">
      <c r="O849" s="9"/>
      <c r="P849" s="13"/>
    </row>
    <row r="850" spans="15:16" ht="14.85" customHeight="1" x14ac:dyDescent="0.2">
      <c r="O850" s="9"/>
      <c r="P850" s="13"/>
    </row>
    <row r="851" spans="15:16" ht="14.85" customHeight="1" x14ac:dyDescent="0.2">
      <c r="O851" s="9"/>
      <c r="P851" s="13"/>
    </row>
    <row r="852" spans="15:16" ht="14.85" customHeight="1" x14ac:dyDescent="0.2">
      <c r="O852" s="9"/>
      <c r="P852" s="13"/>
    </row>
    <row r="853" spans="15:16" ht="14.85" customHeight="1" x14ac:dyDescent="0.2">
      <c r="O853" s="9"/>
      <c r="P853" s="13"/>
    </row>
    <row r="854" spans="15:16" ht="14.85" customHeight="1" x14ac:dyDescent="0.2">
      <c r="O854" s="9"/>
      <c r="P854" s="13"/>
    </row>
    <row r="855" spans="15:16" ht="14.85" customHeight="1" x14ac:dyDescent="0.2">
      <c r="O855" s="9"/>
      <c r="P855" s="13"/>
    </row>
    <row r="856" spans="15:16" ht="14.85" customHeight="1" x14ac:dyDescent="0.2">
      <c r="O856" s="9"/>
      <c r="P856" s="13"/>
    </row>
    <row r="857" spans="15:16" ht="14.85" customHeight="1" x14ac:dyDescent="0.2">
      <c r="O857" s="9"/>
      <c r="P857" s="13"/>
    </row>
    <row r="858" spans="15:16" ht="14.85" customHeight="1" x14ac:dyDescent="0.2">
      <c r="O858" s="9"/>
      <c r="P858" s="13"/>
    </row>
    <row r="859" spans="15:16" ht="14.85" customHeight="1" x14ac:dyDescent="0.2">
      <c r="O859" s="9"/>
      <c r="P859" s="13"/>
    </row>
    <row r="860" spans="15:16" ht="14.85" customHeight="1" x14ac:dyDescent="0.2">
      <c r="O860" s="9"/>
      <c r="P860" s="13"/>
    </row>
    <row r="861" spans="15:16" ht="14.85" customHeight="1" x14ac:dyDescent="0.2">
      <c r="O861" s="9"/>
      <c r="P861" s="13"/>
    </row>
    <row r="862" spans="15:16" ht="14.85" customHeight="1" x14ac:dyDescent="0.2">
      <c r="O862" s="9"/>
      <c r="P862" s="13"/>
    </row>
    <row r="863" spans="15:16" ht="14.85" customHeight="1" x14ac:dyDescent="0.2">
      <c r="O863" s="9"/>
      <c r="P863" s="13"/>
    </row>
    <row r="864" spans="15:16" ht="14.85" customHeight="1" x14ac:dyDescent="0.2">
      <c r="O864" s="9"/>
      <c r="P864" s="13"/>
    </row>
    <row r="865" spans="15:16" ht="14.85" customHeight="1" x14ac:dyDescent="0.2">
      <c r="O865" s="9"/>
      <c r="P865" s="13"/>
    </row>
    <row r="866" spans="15:16" ht="14.85" customHeight="1" x14ac:dyDescent="0.2">
      <c r="O866" s="9"/>
      <c r="P866" s="13"/>
    </row>
    <row r="867" spans="15:16" ht="14.85" customHeight="1" x14ac:dyDescent="0.2">
      <c r="O867" s="9"/>
      <c r="P867" s="13"/>
    </row>
    <row r="868" spans="15:16" ht="14.85" customHeight="1" x14ac:dyDescent="0.2">
      <c r="O868" s="9"/>
      <c r="P868" s="13"/>
    </row>
    <row r="869" spans="15:16" ht="14.85" customHeight="1" x14ac:dyDescent="0.2">
      <c r="O869" s="9"/>
      <c r="P869" s="13"/>
    </row>
    <row r="870" spans="15:16" ht="14.85" customHeight="1" x14ac:dyDescent="0.2">
      <c r="O870" s="9"/>
      <c r="P870" s="13"/>
    </row>
    <row r="871" spans="15:16" ht="14.85" customHeight="1" x14ac:dyDescent="0.2">
      <c r="O871" s="9"/>
      <c r="P871" s="13"/>
    </row>
    <row r="872" spans="15:16" ht="14.85" customHeight="1" x14ac:dyDescent="0.2">
      <c r="O872" s="9"/>
      <c r="P872" s="13"/>
    </row>
    <row r="873" spans="15:16" ht="14.85" customHeight="1" x14ac:dyDescent="0.2">
      <c r="O873" s="9"/>
      <c r="P873" s="13"/>
    </row>
    <row r="874" spans="15:16" ht="14.85" customHeight="1" x14ac:dyDescent="0.2">
      <c r="O874" s="9"/>
      <c r="P874" s="13"/>
    </row>
    <row r="875" spans="15:16" ht="14.85" customHeight="1" x14ac:dyDescent="0.2">
      <c r="O875" s="9"/>
      <c r="P875" s="13"/>
    </row>
    <row r="876" spans="15:16" ht="14.85" customHeight="1" x14ac:dyDescent="0.2">
      <c r="O876" s="9"/>
      <c r="P876" s="13"/>
    </row>
    <row r="877" spans="15:16" ht="14.85" customHeight="1" x14ac:dyDescent="0.2">
      <c r="O877" s="9"/>
      <c r="P877" s="13"/>
    </row>
    <row r="878" spans="15:16" ht="14.85" customHeight="1" x14ac:dyDescent="0.2">
      <c r="O878" s="9"/>
      <c r="P878" s="13"/>
    </row>
    <row r="879" spans="15:16" ht="14.85" customHeight="1" x14ac:dyDescent="0.2">
      <c r="O879" s="9"/>
      <c r="P879" s="13"/>
    </row>
    <row r="880" spans="15:16" ht="14.85" customHeight="1" x14ac:dyDescent="0.2">
      <c r="O880" s="9"/>
      <c r="P880" s="13"/>
    </row>
    <row r="881" spans="15:16" ht="14.85" customHeight="1" x14ac:dyDescent="0.2">
      <c r="O881" s="9"/>
      <c r="P881" s="13"/>
    </row>
    <row r="882" spans="15:16" ht="14.85" customHeight="1" x14ac:dyDescent="0.2">
      <c r="O882" s="9"/>
      <c r="P882" s="13"/>
    </row>
    <row r="883" spans="15:16" ht="14.85" customHeight="1" x14ac:dyDescent="0.2">
      <c r="O883" s="9"/>
      <c r="P883" s="13"/>
    </row>
    <row r="884" spans="15:16" ht="14.85" customHeight="1" x14ac:dyDescent="0.2">
      <c r="O884" s="9"/>
      <c r="P884" s="13"/>
    </row>
    <row r="885" spans="15:16" ht="14.85" customHeight="1" x14ac:dyDescent="0.2">
      <c r="O885" s="9"/>
      <c r="P885" s="13"/>
    </row>
    <row r="886" spans="15:16" ht="14.85" customHeight="1" x14ac:dyDescent="0.2">
      <c r="O886" s="9"/>
      <c r="P886" s="13"/>
    </row>
    <row r="887" spans="15:16" ht="14.85" customHeight="1" x14ac:dyDescent="0.2">
      <c r="O887" s="9"/>
      <c r="P887" s="13"/>
    </row>
    <row r="888" spans="15:16" ht="14.85" customHeight="1" x14ac:dyDescent="0.2">
      <c r="O888" s="9"/>
      <c r="P888" s="13"/>
    </row>
    <row r="889" spans="15:16" ht="14.85" customHeight="1" x14ac:dyDescent="0.2">
      <c r="O889" s="9"/>
      <c r="P889" s="13"/>
    </row>
    <row r="890" spans="15:16" ht="14.85" customHeight="1" x14ac:dyDescent="0.2">
      <c r="O890" s="9"/>
      <c r="P890" s="13"/>
    </row>
    <row r="891" spans="15:16" ht="14.85" customHeight="1" x14ac:dyDescent="0.2">
      <c r="O891" s="9"/>
      <c r="P891" s="13"/>
    </row>
    <row r="892" spans="15:16" ht="14.85" customHeight="1" x14ac:dyDescent="0.2">
      <c r="O892" s="9"/>
      <c r="P892" s="13"/>
    </row>
    <row r="893" spans="15:16" ht="14.85" customHeight="1" x14ac:dyDescent="0.2">
      <c r="O893" s="9"/>
      <c r="P893" s="13"/>
    </row>
    <row r="894" spans="15:16" ht="14.85" customHeight="1" x14ac:dyDescent="0.2">
      <c r="O894" s="9"/>
      <c r="P894" s="13"/>
    </row>
    <row r="895" spans="15:16" ht="14.85" customHeight="1" x14ac:dyDescent="0.2">
      <c r="O895" s="9"/>
      <c r="P895" s="13"/>
    </row>
    <row r="896" spans="15:16" ht="14.85" customHeight="1" x14ac:dyDescent="0.2">
      <c r="O896" s="9"/>
      <c r="P896" s="13"/>
    </row>
    <row r="897" spans="15:16" ht="14.85" customHeight="1" x14ac:dyDescent="0.2">
      <c r="O897" s="9"/>
      <c r="P897" s="13"/>
    </row>
    <row r="898" spans="15:16" ht="14.85" customHeight="1" x14ac:dyDescent="0.2">
      <c r="O898" s="9"/>
      <c r="P898" s="13"/>
    </row>
    <row r="899" spans="15:16" ht="14.85" customHeight="1" x14ac:dyDescent="0.2">
      <c r="O899" s="9"/>
      <c r="P899" s="13"/>
    </row>
    <row r="900" spans="15:16" ht="14.85" customHeight="1" x14ac:dyDescent="0.2">
      <c r="O900" s="9"/>
      <c r="P900" s="13"/>
    </row>
    <row r="901" spans="15:16" ht="14.85" customHeight="1" x14ac:dyDescent="0.2">
      <c r="O901" s="9"/>
      <c r="P901" s="13"/>
    </row>
    <row r="902" spans="15:16" ht="14.85" customHeight="1" x14ac:dyDescent="0.2">
      <c r="O902" s="9"/>
      <c r="P902" s="13"/>
    </row>
    <row r="903" spans="15:16" ht="14.85" customHeight="1" x14ac:dyDescent="0.2">
      <c r="O903" s="9"/>
      <c r="P903" s="13"/>
    </row>
    <row r="904" spans="15:16" ht="14.85" customHeight="1" x14ac:dyDescent="0.2">
      <c r="O904" s="9"/>
      <c r="P904" s="13"/>
    </row>
    <row r="905" spans="15:16" ht="14.85" customHeight="1" x14ac:dyDescent="0.2">
      <c r="O905" s="9"/>
      <c r="P905" s="13"/>
    </row>
    <row r="906" spans="15:16" ht="14.85" customHeight="1" x14ac:dyDescent="0.2">
      <c r="O906" s="9"/>
      <c r="P906" s="13"/>
    </row>
    <row r="907" spans="15:16" ht="14.85" customHeight="1" x14ac:dyDescent="0.2">
      <c r="O907" s="9"/>
      <c r="P907" s="13"/>
    </row>
    <row r="908" spans="15:16" ht="14.85" customHeight="1" x14ac:dyDescent="0.2">
      <c r="O908" s="9"/>
      <c r="P908" s="13"/>
    </row>
    <row r="909" spans="15:16" ht="14.85" customHeight="1" x14ac:dyDescent="0.2">
      <c r="O909" s="9"/>
      <c r="P909" s="13"/>
    </row>
    <row r="910" spans="15:16" ht="14.85" customHeight="1" x14ac:dyDescent="0.2">
      <c r="O910" s="9"/>
      <c r="P910" s="13"/>
    </row>
    <row r="911" spans="15:16" ht="14.85" customHeight="1" x14ac:dyDescent="0.2">
      <c r="O911" s="9"/>
      <c r="P911" s="13"/>
    </row>
    <row r="912" spans="15:16" ht="14.85" customHeight="1" x14ac:dyDescent="0.2">
      <c r="O912" s="9"/>
      <c r="P912" s="13"/>
    </row>
    <row r="913" spans="15:16" ht="14.85" customHeight="1" x14ac:dyDescent="0.2">
      <c r="O913" s="9"/>
      <c r="P913" s="13"/>
    </row>
    <row r="914" spans="15:16" ht="14.85" customHeight="1" x14ac:dyDescent="0.2">
      <c r="O914" s="9"/>
      <c r="P914" s="13"/>
    </row>
    <row r="915" spans="15:16" ht="14.85" customHeight="1" x14ac:dyDescent="0.2">
      <c r="O915" s="9"/>
      <c r="P915" s="13"/>
    </row>
    <row r="916" spans="15:16" ht="14.85" customHeight="1" x14ac:dyDescent="0.2">
      <c r="O916" s="9"/>
      <c r="P916" s="13"/>
    </row>
    <row r="917" spans="15:16" ht="14.85" customHeight="1" x14ac:dyDescent="0.2">
      <c r="O917" s="9"/>
      <c r="P917" s="13"/>
    </row>
    <row r="918" spans="15:16" ht="14.85" customHeight="1" x14ac:dyDescent="0.2">
      <c r="O918" s="9"/>
      <c r="P918" s="13"/>
    </row>
    <row r="919" spans="15:16" ht="14.85" customHeight="1" x14ac:dyDescent="0.2">
      <c r="O919" s="9"/>
      <c r="P919" s="13"/>
    </row>
    <row r="920" spans="15:16" ht="14.85" customHeight="1" x14ac:dyDescent="0.2">
      <c r="O920" s="9"/>
      <c r="P920" s="13"/>
    </row>
    <row r="921" spans="15:16" ht="14.85" customHeight="1" x14ac:dyDescent="0.2">
      <c r="O921" s="9"/>
      <c r="P921" s="13"/>
    </row>
    <row r="922" spans="15:16" ht="14.85" customHeight="1" x14ac:dyDescent="0.2">
      <c r="O922" s="9"/>
      <c r="P922" s="13"/>
    </row>
    <row r="923" spans="15:16" ht="14.85" customHeight="1" x14ac:dyDescent="0.2">
      <c r="O923" s="9"/>
      <c r="P923" s="13"/>
    </row>
    <row r="924" spans="15:16" ht="14.85" customHeight="1" x14ac:dyDescent="0.2">
      <c r="O924" s="9"/>
      <c r="P924" s="13"/>
    </row>
    <row r="925" spans="15:16" ht="14.85" customHeight="1" x14ac:dyDescent="0.2">
      <c r="O925" s="9"/>
      <c r="P925" s="13"/>
    </row>
    <row r="926" spans="15:16" ht="14.85" customHeight="1" x14ac:dyDescent="0.2">
      <c r="O926" s="9"/>
      <c r="P926" s="13"/>
    </row>
    <row r="927" spans="15:16" ht="14.85" customHeight="1" x14ac:dyDescent="0.2">
      <c r="O927" s="9"/>
      <c r="P927" s="13"/>
    </row>
    <row r="928" spans="15:16" ht="14.85" customHeight="1" x14ac:dyDescent="0.2">
      <c r="O928" s="9"/>
      <c r="P928" s="13"/>
    </row>
    <row r="929" spans="15:16" ht="14.85" customHeight="1" x14ac:dyDescent="0.2">
      <c r="O929" s="9"/>
      <c r="P929" s="13"/>
    </row>
    <row r="930" spans="15:16" ht="14.85" customHeight="1" x14ac:dyDescent="0.2">
      <c r="O930" s="9"/>
      <c r="P930" s="13"/>
    </row>
    <row r="931" spans="15:16" ht="14.85" customHeight="1" x14ac:dyDescent="0.2">
      <c r="O931" s="9"/>
      <c r="P931" s="13"/>
    </row>
    <row r="932" spans="15:16" ht="14.85" customHeight="1" x14ac:dyDescent="0.2">
      <c r="O932" s="9"/>
      <c r="P932" s="13"/>
    </row>
    <row r="933" spans="15:16" ht="14.85" customHeight="1" x14ac:dyDescent="0.2">
      <c r="O933" s="9"/>
      <c r="P933" s="13"/>
    </row>
    <row r="934" spans="15:16" ht="14.85" customHeight="1" x14ac:dyDescent="0.2">
      <c r="O934" s="9"/>
      <c r="P934" s="13"/>
    </row>
    <row r="935" spans="15:16" ht="14.85" customHeight="1" x14ac:dyDescent="0.2">
      <c r="O935" s="9"/>
      <c r="P935" s="13"/>
    </row>
    <row r="936" spans="15:16" ht="14.85" customHeight="1" x14ac:dyDescent="0.2">
      <c r="O936" s="9"/>
      <c r="P936" s="13"/>
    </row>
    <row r="937" spans="15:16" ht="14.85" customHeight="1" x14ac:dyDescent="0.2">
      <c r="O937" s="9"/>
      <c r="P937" s="13"/>
    </row>
    <row r="938" spans="15:16" ht="14.85" customHeight="1" x14ac:dyDescent="0.2">
      <c r="O938" s="9"/>
      <c r="P938" s="13"/>
    </row>
    <row r="939" spans="15:16" ht="14.85" customHeight="1" x14ac:dyDescent="0.2">
      <c r="O939" s="9"/>
      <c r="P939" s="13"/>
    </row>
    <row r="940" spans="15:16" ht="14.85" customHeight="1" x14ac:dyDescent="0.2">
      <c r="O940" s="9"/>
      <c r="P940" s="13"/>
    </row>
    <row r="941" spans="15:16" ht="14.85" customHeight="1" x14ac:dyDescent="0.2">
      <c r="O941" s="9"/>
      <c r="P941" s="13"/>
    </row>
    <row r="942" spans="15:16" ht="14.85" customHeight="1" x14ac:dyDescent="0.2">
      <c r="O942" s="9"/>
      <c r="P942" s="13"/>
    </row>
    <row r="943" spans="15:16" ht="14.85" customHeight="1" x14ac:dyDescent="0.2">
      <c r="O943" s="9"/>
      <c r="P943" s="13"/>
    </row>
    <row r="944" spans="15:16" ht="14.85" customHeight="1" x14ac:dyDescent="0.2">
      <c r="O944" s="9"/>
      <c r="P944" s="13"/>
    </row>
    <row r="945" spans="15:16" ht="14.85" customHeight="1" x14ac:dyDescent="0.2">
      <c r="O945" s="9"/>
      <c r="P945" s="13"/>
    </row>
    <row r="946" spans="15:16" ht="14.85" customHeight="1" x14ac:dyDescent="0.2">
      <c r="O946" s="9"/>
      <c r="P946" s="13"/>
    </row>
    <row r="947" spans="15:16" ht="14.85" customHeight="1" x14ac:dyDescent="0.2">
      <c r="O947" s="9"/>
      <c r="P947" s="13"/>
    </row>
    <row r="948" spans="15:16" ht="14.85" customHeight="1" x14ac:dyDescent="0.2">
      <c r="O948" s="9"/>
      <c r="P948" s="13"/>
    </row>
    <row r="949" spans="15:16" ht="14.85" customHeight="1" x14ac:dyDescent="0.2">
      <c r="O949" s="9"/>
      <c r="P949" s="13"/>
    </row>
    <row r="950" spans="15:16" ht="14.85" customHeight="1" x14ac:dyDescent="0.2">
      <c r="O950" s="9"/>
      <c r="P950" s="13"/>
    </row>
    <row r="951" spans="15:16" ht="14.85" customHeight="1" x14ac:dyDescent="0.2">
      <c r="O951" s="9"/>
      <c r="P951" s="13"/>
    </row>
    <row r="952" spans="15:16" ht="14.85" customHeight="1" x14ac:dyDescent="0.2">
      <c r="O952" s="9"/>
      <c r="P952" s="13"/>
    </row>
    <row r="953" spans="15:16" ht="14.85" customHeight="1" x14ac:dyDescent="0.2">
      <c r="O953" s="9"/>
      <c r="P953" s="13"/>
    </row>
    <row r="954" spans="15:16" ht="14.85" customHeight="1" x14ac:dyDescent="0.2">
      <c r="O954" s="9"/>
      <c r="P954" s="13"/>
    </row>
    <row r="955" spans="15:16" ht="14.85" customHeight="1" x14ac:dyDescent="0.2">
      <c r="O955" s="9"/>
      <c r="P955" s="13"/>
    </row>
    <row r="956" spans="15:16" ht="14.85" customHeight="1" x14ac:dyDescent="0.2">
      <c r="O956" s="9"/>
      <c r="P956" s="13"/>
    </row>
    <row r="957" spans="15:16" ht="14.85" customHeight="1" x14ac:dyDescent="0.2">
      <c r="O957" s="9"/>
      <c r="P957" s="13"/>
    </row>
    <row r="958" spans="15:16" ht="14.85" customHeight="1" x14ac:dyDescent="0.2">
      <c r="O958" s="9"/>
      <c r="P958" s="13"/>
    </row>
    <row r="959" spans="15:16" ht="14.85" customHeight="1" x14ac:dyDescent="0.2">
      <c r="O959" s="9"/>
      <c r="P959" s="13"/>
    </row>
    <row r="960" spans="15:16" ht="14.85" customHeight="1" x14ac:dyDescent="0.2">
      <c r="O960" s="9"/>
      <c r="P960" s="13"/>
    </row>
    <row r="961" spans="15:16" ht="14.85" customHeight="1" x14ac:dyDescent="0.2">
      <c r="O961" s="9"/>
      <c r="P961" s="13"/>
    </row>
    <row r="962" spans="15:16" ht="14.85" customHeight="1" x14ac:dyDescent="0.2">
      <c r="O962" s="9"/>
      <c r="P962" s="13"/>
    </row>
    <row r="963" spans="15:16" ht="14.85" customHeight="1" x14ac:dyDescent="0.2">
      <c r="O963" s="9"/>
      <c r="P963" s="13"/>
    </row>
    <row r="964" spans="15:16" ht="14.85" customHeight="1" x14ac:dyDescent="0.2">
      <c r="O964" s="9"/>
      <c r="P964" s="13"/>
    </row>
    <row r="965" spans="15:16" ht="14.85" customHeight="1" x14ac:dyDescent="0.2">
      <c r="O965" s="9"/>
      <c r="P965" s="13"/>
    </row>
    <row r="966" spans="15:16" ht="14.85" customHeight="1" x14ac:dyDescent="0.2">
      <c r="O966" s="9"/>
      <c r="P966" s="13"/>
    </row>
    <row r="967" spans="15:16" ht="14.85" customHeight="1" x14ac:dyDescent="0.2">
      <c r="O967" s="9"/>
      <c r="P967" s="13"/>
    </row>
    <row r="968" spans="15:16" ht="14.85" customHeight="1" x14ac:dyDescent="0.2">
      <c r="O968" s="9"/>
      <c r="P968" s="13"/>
    </row>
    <row r="969" spans="15:16" ht="14.85" customHeight="1" x14ac:dyDescent="0.2">
      <c r="O969" s="9"/>
      <c r="P969" s="13"/>
    </row>
    <row r="970" spans="15:16" ht="14.85" customHeight="1" x14ac:dyDescent="0.2">
      <c r="O970" s="9"/>
      <c r="P970" s="13"/>
    </row>
    <row r="971" spans="15:16" ht="14.85" customHeight="1" x14ac:dyDescent="0.2">
      <c r="O971" s="9"/>
      <c r="P971" s="13"/>
    </row>
    <row r="972" spans="15:16" ht="14.85" customHeight="1" x14ac:dyDescent="0.2">
      <c r="O972" s="9"/>
      <c r="P972" s="13"/>
    </row>
    <row r="973" spans="15:16" ht="14.85" customHeight="1" x14ac:dyDescent="0.2">
      <c r="O973" s="9"/>
      <c r="P973" s="13"/>
    </row>
    <row r="974" spans="15:16" ht="14.85" customHeight="1" x14ac:dyDescent="0.2">
      <c r="O974" s="9"/>
      <c r="P974" s="13"/>
    </row>
    <row r="975" spans="15:16" ht="14.85" customHeight="1" x14ac:dyDescent="0.2">
      <c r="O975" s="9"/>
      <c r="P975" s="13"/>
    </row>
    <row r="976" spans="15:16" ht="14.85" customHeight="1" x14ac:dyDescent="0.2">
      <c r="O976" s="9"/>
      <c r="P976" s="13"/>
    </row>
    <row r="977" spans="15:16" ht="14.85" customHeight="1" x14ac:dyDescent="0.2">
      <c r="O977" s="9"/>
      <c r="P977" s="13"/>
    </row>
    <row r="978" spans="15:16" ht="14.85" customHeight="1" x14ac:dyDescent="0.2">
      <c r="O978" s="9"/>
      <c r="P978" s="13"/>
    </row>
    <row r="979" spans="15:16" ht="14.85" customHeight="1" x14ac:dyDescent="0.2">
      <c r="O979" s="9"/>
      <c r="P979" s="13"/>
    </row>
    <row r="980" spans="15:16" ht="14.85" customHeight="1" x14ac:dyDescent="0.2">
      <c r="O980" s="9"/>
      <c r="P980" s="13"/>
    </row>
    <row r="981" spans="15:16" ht="14.85" customHeight="1" x14ac:dyDescent="0.2">
      <c r="O981" s="9"/>
      <c r="P981" s="13"/>
    </row>
    <row r="982" spans="15:16" ht="14.85" customHeight="1" x14ac:dyDescent="0.2">
      <c r="O982" s="9"/>
      <c r="P982" s="13"/>
    </row>
    <row r="983" spans="15:16" ht="14.85" customHeight="1" x14ac:dyDescent="0.2">
      <c r="O983" s="9"/>
      <c r="P983" s="13"/>
    </row>
    <row r="984" spans="15:16" ht="14.85" customHeight="1" x14ac:dyDescent="0.2">
      <c r="O984" s="9"/>
      <c r="P984" s="13"/>
    </row>
    <row r="985" spans="15:16" ht="14.85" customHeight="1" x14ac:dyDescent="0.2">
      <c r="O985" s="9"/>
      <c r="P985" s="13"/>
    </row>
    <row r="986" spans="15:16" ht="14.85" customHeight="1" x14ac:dyDescent="0.2">
      <c r="O986" s="9"/>
      <c r="P986" s="13"/>
    </row>
    <row r="987" spans="15:16" ht="14.85" customHeight="1" x14ac:dyDescent="0.2">
      <c r="O987" s="9"/>
      <c r="P987" s="13"/>
    </row>
    <row r="988" spans="15:16" ht="14.85" customHeight="1" x14ac:dyDescent="0.2">
      <c r="O988" s="9"/>
      <c r="P988" s="13"/>
    </row>
    <row r="989" spans="15:16" ht="14.85" customHeight="1" x14ac:dyDescent="0.2">
      <c r="O989" s="9"/>
      <c r="P989" s="13"/>
    </row>
    <row r="990" spans="15:16" ht="14.85" customHeight="1" x14ac:dyDescent="0.2">
      <c r="O990" s="9"/>
      <c r="P990" s="13"/>
    </row>
    <row r="991" spans="15:16" ht="14.85" customHeight="1" x14ac:dyDescent="0.2">
      <c r="O991" s="9"/>
      <c r="P991" s="13"/>
    </row>
    <row r="992" spans="15:16" ht="14.85" customHeight="1" x14ac:dyDescent="0.2">
      <c r="O992" s="9"/>
      <c r="P992" s="13"/>
    </row>
    <row r="993" spans="15:16" ht="14.85" customHeight="1" x14ac:dyDescent="0.2">
      <c r="O993" s="9"/>
      <c r="P993" s="13"/>
    </row>
    <row r="994" spans="15:16" ht="14.85" customHeight="1" x14ac:dyDescent="0.2">
      <c r="O994" s="9"/>
      <c r="P994" s="13"/>
    </row>
    <row r="995" spans="15:16" ht="14.85" customHeight="1" x14ac:dyDescent="0.2">
      <c r="O995" s="9"/>
      <c r="P995" s="13"/>
    </row>
    <row r="996" spans="15:16" ht="14.85" customHeight="1" x14ac:dyDescent="0.2">
      <c r="O996" s="9"/>
      <c r="P996" s="13"/>
    </row>
    <row r="997" spans="15:16" ht="14.85" customHeight="1" x14ac:dyDescent="0.2">
      <c r="O997" s="9"/>
      <c r="P997" s="13"/>
    </row>
    <row r="998" spans="15:16" ht="14.85" customHeight="1" x14ac:dyDescent="0.2">
      <c r="O998" s="9"/>
      <c r="P998" s="13"/>
    </row>
    <row r="999" spans="15:16" ht="14.85" customHeight="1" x14ac:dyDescent="0.2">
      <c r="O999" s="9"/>
      <c r="P999" s="13"/>
    </row>
    <row r="1000" spans="15:16" ht="14.85" customHeight="1" x14ac:dyDescent="0.2">
      <c r="O1000" s="9"/>
      <c r="P1000" s="13"/>
    </row>
    <row r="1001" spans="15:16" ht="14.85" customHeight="1" x14ac:dyDescent="0.2">
      <c r="O1001" s="9"/>
      <c r="P1001" s="13"/>
    </row>
    <row r="1002" spans="15:16" ht="14.85" customHeight="1" x14ac:dyDescent="0.2">
      <c r="O1002" s="9"/>
      <c r="P1002" s="13"/>
    </row>
    <row r="1003" spans="15:16" ht="14.85" customHeight="1" x14ac:dyDescent="0.2">
      <c r="O1003" s="9"/>
      <c r="P1003" s="13"/>
    </row>
    <row r="1004" spans="15:16" ht="14.85" customHeight="1" x14ac:dyDescent="0.2">
      <c r="O1004" s="9"/>
      <c r="P1004" s="13"/>
    </row>
    <row r="1005" spans="15:16" ht="14.85" customHeight="1" x14ac:dyDescent="0.2">
      <c r="O1005" s="9"/>
      <c r="P1005" s="13"/>
    </row>
    <row r="1006" spans="15:16" ht="14.85" customHeight="1" x14ac:dyDescent="0.2">
      <c r="O1006" s="9"/>
      <c r="P1006" s="13"/>
    </row>
    <row r="1007" spans="15:16" ht="14.85" customHeight="1" x14ac:dyDescent="0.2">
      <c r="O1007" s="9"/>
      <c r="P1007" s="13"/>
    </row>
    <row r="1008" spans="15:16" ht="14.85" customHeight="1" x14ac:dyDescent="0.2">
      <c r="O1008" s="9"/>
      <c r="P1008" s="13"/>
    </row>
    <row r="1009" spans="15:16" ht="14.85" customHeight="1" x14ac:dyDescent="0.2">
      <c r="O1009" s="9"/>
      <c r="P1009" s="13"/>
    </row>
    <row r="1010" spans="15:16" ht="14.85" customHeight="1" x14ac:dyDescent="0.2">
      <c r="O1010" s="9"/>
      <c r="P1010" s="13"/>
    </row>
    <row r="1011" spans="15:16" ht="14.85" customHeight="1" x14ac:dyDescent="0.2">
      <c r="O1011" s="9"/>
      <c r="P1011" s="13"/>
    </row>
    <row r="1012" spans="15:16" ht="14.85" customHeight="1" x14ac:dyDescent="0.2">
      <c r="O1012" s="9"/>
      <c r="P1012" s="13"/>
    </row>
    <row r="1013" spans="15:16" ht="14.85" customHeight="1" x14ac:dyDescent="0.2">
      <c r="O1013" s="9"/>
      <c r="P1013" s="13"/>
    </row>
    <row r="1014" spans="15:16" ht="14.85" customHeight="1" x14ac:dyDescent="0.2">
      <c r="O1014" s="9"/>
      <c r="P1014" s="13"/>
    </row>
    <row r="1015" spans="15:16" ht="14.85" customHeight="1" x14ac:dyDescent="0.2">
      <c r="O1015" s="9"/>
      <c r="P1015" s="13"/>
    </row>
    <row r="1016" spans="15:16" ht="14.85" customHeight="1" x14ac:dyDescent="0.2">
      <c r="O1016" s="9"/>
      <c r="P1016" s="13"/>
    </row>
    <row r="1017" spans="15:16" ht="14.85" customHeight="1" x14ac:dyDescent="0.2">
      <c r="O1017" s="9"/>
      <c r="P1017" s="13"/>
    </row>
    <row r="1018" spans="15:16" ht="14.85" customHeight="1" x14ac:dyDescent="0.2">
      <c r="O1018" s="9"/>
      <c r="P1018" s="13"/>
    </row>
    <row r="1019" spans="15:16" ht="14.85" customHeight="1" x14ac:dyDescent="0.2">
      <c r="O1019" s="9"/>
      <c r="P1019" s="13"/>
    </row>
    <row r="1020" spans="15:16" ht="14.85" customHeight="1" x14ac:dyDescent="0.2">
      <c r="O1020" s="9"/>
      <c r="P1020" s="13"/>
    </row>
    <row r="1021" spans="15:16" ht="14.85" customHeight="1" x14ac:dyDescent="0.2">
      <c r="O1021" s="9"/>
      <c r="P1021" s="13"/>
    </row>
    <row r="1022" spans="15:16" ht="14.85" customHeight="1" x14ac:dyDescent="0.2">
      <c r="O1022" s="9"/>
      <c r="P1022" s="13"/>
    </row>
    <row r="1023" spans="15:16" ht="14.85" customHeight="1" x14ac:dyDescent="0.2">
      <c r="O1023" s="9"/>
      <c r="P1023" s="13"/>
    </row>
    <row r="1024" spans="15:16" ht="14.85" customHeight="1" x14ac:dyDescent="0.2">
      <c r="O1024" s="9"/>
      <c r="P1024" s="13"/>
    </row>
    <row r="1025" spans="15:16" ht="14.85" customHeight="1" x14ac:dyDescent="0.2">
      <c r="O1025" s="9"/>
      <c r="P1025" s="13"/>
    </row>
    <row r="1026" spans="15:16" ht="14.85" customHeight="1" x14ac:dyDescent="0.2">
      <c r="O1026" s="9"/>
      <c r="P1026" s="13"/>
    </row>
    <row r="1027" spans="15:16" ht="14.85" customHeight="1" x14ac:dyDescent="0.2">
      <c r="O1027" s="9"/>
      <c r="P1027" s="13"/>
    </row>
    <row r="1028" spans="15:16" ht="14.85" customHeight="1" x14ac:dyDescent="0.2">
      <c r="O1028" s="9"/>
      <c r="P1028" s="13"/>
    </row>
    <row r="1029" spans="15:16" ht="14.85" customHeight="1" x14ac:dyDescent="0.2">
      <c r="O1029" s="9"/>
      <c r="P1029" s="13"/>
    </row>
    <row r="1030" spans="15:16" ht="14.85" customHeight="1" x14ac:dyDescent="0.2">
      <c r="O1030" s="9"/>
      <c r="P1030" s="13"/>
    </row>
    <row r="1031" spans="15:16" ht="14.85" customHeight="1" x14ac:dyDescent="0.2">
      <c r="O1031" s="9"/>
      <c r="P1031" s="13"/>
    </row>
    <row r="1032" spans="15:16" ht="14.85" customHeight="1" x14ac:dyDescent="0.2">
      <c r="O1032" s="9"/>
      <c r="P1032" s="13"/>
    </row>
    <row r="1033" spans="15:16" ht="14.85" customHeight="1" x14ac:dyDescent="0.2">
      <c r="O1033" s="9"/>
      <c r="P1033" s="13"/>
    </row>
    <row r="1034" spans="15:16" ht="14.85" customHeight="1" x14ac:dyDescent="0.2">
      <c r="O1034" s="9"/>
      <c r="P1034" s="13"/>
    </row>
    <row r="1035" spans="15:16" ht="14.85" customHeight="1" x14ac:dyDescent="0.2">
      <c r="O1035" s="9"/>
      <c r="P1035" s="13"/>
    </row>
    <row r="1036" spans="15:16" ht="14.85" customHeight="1" x14ac:dyDescent="0.2">
      <c r="O1036" s="9"/>
      <c r="P1036" s="13"/>
    </row>
    <row r="1037" spans="15:16" ht="14.85" customHeight="1" x14ac:dyDescent="0.2">
      <c r="O1037" s="9"/>
      <c r="P1037" s="13"/>
    </row>
    <row r="1038" spans="15:16" ht="14.85" customHeight="1" x14ac:dyDescent="0.2">
      <c r="O1038" s="9"/>
      <c r="P1038" s="13"/>
    </row>
    <row r="1039" spans="15:16" ht="14.85" customHeight="1" x14ac:dyDescent="0.2">
      <c r="O1039" s="9"/>
      <c r="P1039" s="13"/>
    </row>
    <row r="1040" spans="15:16" ht="14.85" customHeight="1" x14ac:dyDescent="0.2">
      <c r="O1040" s="9"/>
      <c r="P1040" s="13"/>
    </row>
    <row r="1041" spans="15:16" ht="14.85" customHeight="1" x14ac:dyDescent="0.2">
      <c r="O1041" s="9"/>
      <c r="P1041" s="13"/>
    </row>
    <row r="1042" spans="15:16" ht="14.85" customHeight="1" x14ac:dyDescent="0.2">
      <c r="O1042" s="9"/>
      <c r="P1042" s="13"/>
    </row>
    <row r="1043" spans="15:16" ht="14.85" customHeight="1" x14ac:dyDescent="0.2">
      <c r="O1043" s="9"/>
      <c r="P1043" s="13"/>
    </row>
    <row r="1044" spans="15:16" ht="14.85" customHeight="1" x14ac:dyDescent="0.2">
      <c r="O1044" s="9"/>
      <c r="P1044" s="13"/>
    </row>
    <row r="1045" spans="15:16" ht="14.85" customHeight="1" x14ac:dyDescent="0.2">
      <c r="O1045" s="9"/>
      <c r="P1045" s="13"/>
    </row>
    <row r="1046" spans="15:16" ht="14.85" customHeight="1" x14ac:dyDescent="0.2">
      <c r="O1046" s="9"/>
      <c r="P1046" s="13"/>
    </row>
    <row r="1047" spans="15:16" ht="14.85" customHeight="1" x14ac:dyDescent="0.2">
      <c r="O1047" s="9"/>
      <c r="P1047" s="13"/>
    </row>
    <row r="1048" spans="15:16" ht="14.85" customHeight="1" x14ac:dyDescent="0.2">
      <c r="O1048" s="9"/>
      <c r="P1048" s="13"/>
    </row>
    <row r="1049" spans="15:16" ht="14.85" customHeight="1" x14ac:dyDescent="0.2">
      <c r="O1049" s="9"/>
      <c r="P1049" s="13"/>
    </row>
    <row r="1050" spans="15:16" ht="14.85" customHeight="1" x14ac:dyDescent="0.2">
      <c r="O1050" s="9"/>
      <c r="P1050" s="13"/>
    </row>
    <row r="1051" spans="15:16" ht="14.85" customHeight="1" x14ac:dyDescent="0.2">
      <c r="O1051" s="9"/>
      <c r="P1051" s="13"/>
    </row>
    <row r="1052" spans="15:16" ht="14.85" customHeight="1" x14ac:dyDescent="0.2">
      <c r="O1052" s="9"/>
      <c r="P1052" s="13"/>
    </row>
    <row r="1053" spans="15:16" ht="14.85" customHeight="1" x14ac:dyDescent="0.2">
      <c r="O1053" s="9"/>
      <c r="P1053" s="13"/>
    </row>
    <row r="1054" spans="15:16" ht="14.85" customHeight="1" x14ac:dyDescent="0.2">
      <c r="O1054" s="9"/>
      <c r="P1054" s="13"/>
    </row>
    <row r="1055" spans="15:16" ht="14.85" customHeight="1" x14ac:dyDescent="0.2">
      <c r="O1055" s="9"/>
      <c r="P1055" s="13"/>
    </row>
    <row r="1056" spans="15:16" ht="14.85" customHeight="1" x14ac:dyDescent="0.2">
      <c r="O1056" s="9"/>
      <c r="P1056" s="13"/>
    </row>
    <row r="1057" spans="15:16" ht="14.85" customHeight="1" x14ac:dyDescent="0.2">
      <c r="O1057" s="9"/>
      <c r="P1057" s="13"/>
    </row>
    <row r="1058" spans="15:16" ht="14.85" customHeight="1" x14ac:dyDescent="0.2">
      <c r="O1058" s="9"/>
      <c r="P1058" s="13"/>
    </row>
    <row r="1059" spans="15:16" ht="14.85" customHeight="1" x14ac:dyDescent="0.2">
      <c r="O1059" s="9"/>
      <c r="P1059" s="13"/>
    </row>
    <row r="1060" spans="15:16" ht="14.85" customHeight="1" x14ac:dyDescent="0.2">
      <c r="O1060" s="9"/>
      <c r="P1060" s="13"/>
    </row>
    <row r="1061" spans="15:16" ht="14.85" customHeight="1" x14ac:dyDescent="0.2">
      <c r="O1061" s="9"/>
      <c r="P1061" s="13"/>
    </row>
    <row r="1062" spans="15:16" ht="14.85" customHeight="1" x14ac:dyDescent="0.2">
      <c r="O1062" s="9"/>
      <c r="P1062" s="13"/>
    </row>
    <row r="1063" spans="15:16" ht="14.85" customHeight="1" x14ac:dyDescent="0.2">
      <c r="O1063" s="9"/>
      <c r="P1063" s="13"/>
    </row>
    <row r="1064" spans="15:16" ht="14.85" customHeight="1" x14ac:dyDescent="0.2">
      <c r="O1064" s="9"/>
      <c r="P1064" s="13"/>
    </row>
    <row r="1065" spans="15:16" ht="14.85" customHeight="1" x14ac:dyDescent="0.2">
      <c r="O1065" s="9"/>
      <c r="P1065" s="13"/>
    </row>
    <row r="1066" spans="15:16" ht="14.85" customHeight="1" x14ac:dyDescent="0.2">
      <c r="O1066" s="9"/>
      <c r="P1066" s="13"/>
    </row>
    <row r="1067" spans="15:16" ht="14.85" customHeight="1" x14ac:dyDescent="0.2">
      <c r="O1067" s="9"/>
      <c r="P1067" s="13"/>
    </row>
    <row r="1068" spans="15:16" ht="14.85" customHeight="1" x14ac:dyDescent="0.2">
      <c r="O1068" s="9"/>
      <c r="P1068" s="13"/>
    </row>
    <row r="1069" spans="15:16" ht="14.85" customHeight="1" x14ac:dyDescent="0.2">
      <c r="O1069" s="9"/>
      <c r="P1069" s="13"/>
    </row>
    <row r="1070" spans="15:16" ht="14.85" customHeight="1" x14ac:dyDescent="0.2">
      <c r="O1070" s="9"/>
      <c r="P1070" s="13"/>
    </row>
    <row r="1071" spans="15:16" ht="14.85" customHeight="1" x14ac:dyDescent="0.2">
      <c r="O1071" s="9"/>
      <c r="P1071" s="13"/>
    </row>
    <row r="1072" spans="15:16" ht="14.85" customHeight="1" x14ac:dyDescent="0.2">
      <c r="O1072" s="9"/>
      <c r="P1072" s="13"/>
    </row>
    <row r="1073" spans="15:16" ht="14.85" customHeight="1" x14ac:dyDescent="0.2">
      <c r="O1073" s="9"/>
      <c r="P1073" s="13"/>
    </row>
    <row r="1074" spans="15:16" ht="14.85" customHeight="1" x14ac:dyDescent="0.2">
      <c r="O1074" s="9"/>
      <c r="P1074" s="13"/>
    </row>
    <row r="1075" spans="15:16" ht="14.85" customHeight="1" x14ac:dyDescent="0.2">
      <c r="O1075" s="9"/>
      <c r="P1075" s="13"/>
    </row>
    <row r="1076" spans="15:16" ht="14.85" customHeight="1" x14ac:dyDescent="0.2">
      <c r="O1076" s="9"/>
      <c r="P1076" s="13"/>
    </row>
    <row r="1077" spans="15:16" ht="14.85" customHeight="1" x14ac:dyDescent="0.2">
      <c r="O1077" s="9"/>
      <c r="P1077" s="13"/>
    </row>
    <row r="1078" spans="15:16" ht="14.85" customHeight="1" x14ac:dyDescent="0.2">
      <c r="O1078" s="9"/>
      <c r="P1078" s="13"/>
    </row>
    <row r="1079" spans="15:16" ht="14.85" customHeight="1" x14ac:dyDescent="0.2">
      <c r="O1079" s="9"/>
      <c r="P1079" s="13"/>
    </row>
    <row r="1080" spans="15:16" ht="14.85" customHeight="1" x14ac:dyDescent="0.2">
      <c r="O1080" s="9"/>
      <c r="P1080" s="13"/>
    </row>
    <row r="1081" spans="15:16" ht="14.85" customHeight="1" x14ac:dyDescent="0.2">
      <c r="O1081" s="9"/>
      <c r="P1081" s="13"/>
    </row>
    <row r="1082" spans="15:16" ht="14.85" customHeight="1" x14ac:dyDescent="0.2">
      <c r="O1082" s="9"/>
      <c r="P1082" s="13"/>
    </row>
    <row r="1083" spans="15:16" ht="14.85" customHeight="1" x14ac:dyDescent="0.2">
      <c r="O1083" s="9"/>
      <c r="P1083" s="13"/>
    </row>
    <row r="1084" spans="15:16" ht="14.85" customHeight="1" x14ac:dyDescent="0.2">
      <c r="O1084" s="9"/>
      <c r="P1084" s="13"/>
    </row>
    <row r="1085" spans="15:16" ht="14.85" customHeight="1" x14ac:dyDescent="0.2">
      <c r="O1085" s="9"/>
      <c r="P1085" s="13"/>
    </row>
    <row r="1086" spans="15:16" ht="14.85" customHeight="1" x14ac:dyDescent="0.2">
      <c r="O1086" s="9"/>
      <c r="P1086" s="13"/>
    </row>
    <row r="1087" spans="15:16" ht="14.85" customHeight="1" x14ac:dyDescent="0.2">
      <c r="O1087" s="9"/>
      <c r="P1087" s="13"/>
    </row>
    <row r="1088" spans="15:16" ht="14.85" customHeight="1" x14ac:dyDescent="0.2">
      <c r="O1088" s="9"/>
      <c r="P1088" s="13"/>
    </row>
    <row r="1089" spans="15:16" ht="14.85" customHeight="1" x14ac:dyDescent="0.2">
      <c r="O1089" s="9"/>
      <c r="P1089" s="13"/>
    </row>
    <row r="1090" spans="15:16" ht="14.85" customHeight="1" x14ac:dyDescent="0.2">
      <c r="O1090" s="9"/>
      <c r="P1090" s="13"/>
    </row>
    <row r="1091" spans="15:16" ht="14.85" customHeight="1" x14ac:dyDescent="0.2">
      <c r="O1091" s="9"/>
      <c r="P1091" s="13"/>
    </row>
    <row r="1092" spans="15:16" ht="14.85" customHeight="1" x14ac:dyDescent="0.2">
      <c r="O1092" s="9"/>
      <c r="P1092" s="13"/>
    </row>
    <row r="1093" spans="15:16" ht="14.85" customHeight="1" x14ac:dyDescent="0.2">
      <c r="O1093" s="9"/>
      <c r="P1093" s="13"/>
    </row>
    <row r="1094" spans="15:16" ht="14.85" customHeight="1" x14ac:dyDescent="0.2">
      <c r="O1094" s="9"/>
      <c r="P1094" s="13"/>
    </row>
    <row r="1095" spans="15:16" ht="14.85" customHeight="1" x14ac:dyDescent="0.2">
      <c r="O1095" s="9"/>
      <c r="P1095" s="13"/>
    </row>
    <row r="1096" spans="15:16" ht="14.85" customHeight="1" x14ac:dyDescent="0.2">
      <c r="O1096" s="9"/>
      <c r="P1096" s="13"/>
    </row>
    <row r="1097" spans="15:16" ht="14.85" customHeight="1" x14ac:dyDescent="0.2">
      <c r="O1097" s="9"/>
      <c r="P1097" s="13"/>
    </row>
    <row r="1098" spans="15:16" ht="14.85" customHeight="1" x14ac:dyDescent="0.2">
      <c r="O1098" s="9"/>
      <c r="P1098" s="13"/>
    </row>
    <row r="1099" spans="15:16" ht="14.85" customHeight="1" x14ac:dyDescent="0.2">
      <c r="O1099" s="9"/>
      <c r="P1099" s="13"/>
    </row>
    <row r="1100" spans="15:16" ht="14.85" customHeight="1" x14ac:dyDescent="0.2">
      <c r="O1100" s="9"/>
      <c r="P1100" s="13"/>
    </row>
    <row r="1101" spans="15:16" ht="14.85" customHeight="1" x14ac:dyDescent="0.2">
      <c r="O1101" s="9"/>
      <c r="P1101" s="13"/>
    </row>
    <row r="1102" spans="15:16" ht="14.85" customHeight="1" x14ac:dyDescent="0.2">
      <c r="O1102" s="9"/>
      <c r="P1102" s="13"/>
    </row>
    <row r="1103" spans="15:16" ht="14.85" customHeight="1" x14ac:dyDescent="0.2">
      <c r="O1103" s="9"/>
      <c r="P1103" s="13"/>
    </row>
    <row r="1104" spans="15:16" ht="14.85" customHeight="1" x14ac:dyDescent="0.2">
      <c r="O1104" s="9"/>
      <c r="P1104" s="13"/>
    </row>
    <row r="1105" spans="15:16" ht="14.85" customHeight="1" x14ac:dyDescent="0.2">
      <c r="O1105" s="9"/>
      <c r="P1105" s="13"/>
    </row>
    <row r="1106" spans="15:16" ht="14.85" customHeight="1" x14ac:dyDescent="0.2">
      <c r="O1106" s="9"/>
      <c r="P1106" s="13"/>
    </row>
    <row r="1107" spans="15:16" ht="14.85" customHeight="1" x14ac:dyDescent="0.2">
      <c r="O1107" s="9"/>
      <c r="P1107" s="13"/>
    </row>
    <row r="1108" spans="15:16" ht="14.85" customHeight="1" x14ac:dyDescent="0.2">
      <c r="O1108" s="9"/>
      <c r="P1108" s="13"/>
    </row>
    <row r="1109" spans="15:16" ht="14.85" customHeight="1" x14ac:dyDescent="0.2">
      <c r="O1109" s="9"/>
      <c r="P1109" s="13"/>
    </row>
    <row r="1110" spans="15:16" ht="14.85" customHeight="1" x14ac:dyDescent="0.2">
      <c r="O1110" s="9"/>
      <c r="P1110" s="13"/>
    </row>
    <row r="1111" spans="15:16" ht="14.85" customHeight="1" x14ac:dyDescent="0.2">
      <c r="O1111" s="9"/>
      <c r="P1111" s="13"/>
    </row>
    <row r="1112" spans="15:16" ht="14.85" customHeight="1" x14ac:dyDescent="0.2">
      <c r="O1112" s="9"/>
      <c r="P1112" s="13"/>
    </row>
    <row r="1113" spans="15:16" ht="14.85" customHeight="1" x14ac:dyDescent="0.2">
      <c r="O1113" s="9"/>
      <c r="P1113" s="13"/>
    </row>
    <row r="1114" spans="15:16" ht="14.85" customHeight="1" x14ac:dyDescent="0.2">
      <c r="O1114" s="9"/>
      <c r="P1114" s="13"/>
    </row>
    <row r="1115" spans="15:16" ht="14.85" customHeight="1" x14ac:dyDescent="0.2">
      <c r="O1115" s="9"/>
      <c r="P1115" s="13"/>
    </row>
    <row r="1116" spans="15:16" ht="14.85" customHeight="1" x14ac:dyDescent="0.2">
      <c r="O1116" s="9"/>
      <c r="P1116" s="13"/>
    </row>
    <row r="1117" spans="15:16" ht="14.85" customHeight="1" x14ac:dyDescent="0.2">
      <c r="O1117" s="9"/>
      <c r="P1117" s="13"/>
    </row>
    <row r="1118" spans="15:16" ht="14.85" customHeight="1" x14ac:dyDescent="0.2">
      <c r="O1118" s="9"/>
      <c r="P1118" s="13"/>
    </row>
    <row r="1119" spans="15:16" ht="14.85" customHeight="1" x14ac:dyDescent="0.2">
      <c r="O1119" s="9"/>
      <c r="P1119" s="13"/>
    </row>
    <row r="1120" spans="15:16" ht="14.85" customHeight="1" x14ac:dyDescent="0.2">
      <c r="O1120" s="9"/>
      <c r="P1120" s="13"/>
    </row>
    <row r="1121" spans="15:16" ht="14.85" customHeight="1" x14ac:dyDescent="0.2">
      <c r="O1121" s="9"/>
      <c r="P1121" s="13"/>
    </row>
    <row r="1122" spans="15:16" ht="14.85" customHeight="1" x14ac:dyDescent="0.2">
      <c r="O1122" s="9"/>
      <c r="P1122" s="13"/>
    </row>
    <row r="1123" spans="15:16" ht="14.85" customHeight="1" x14ac:dyDescent="0.2">
      <c r="O1123" s="9"/>
      <c r="P1123" s="13"/>
    </row>
    <row r="1124" spans="15:16" ht="14.85" customHeight="1" x14ac:dyDescent="0.2">
      <c r="O1124" s="9"/>
      <c r="P1124" s="13"/>
    </row>
    <row r="1125" spans="15:16" ht="14.85" customHeight="1" x14ac:dyDescent="0.2">
      <c r="O1125" s="9"/>
      <c r="P1125" s="13"/>
    </row>
    <row r="1126" spans="15:16" ht="14.85" customHeight="1" x14ac:dyDescent="0.2">
      <c r="O1126" s="9"/>
      <c r="P1126" s="13"/>
    </row>
    <row r="1127" spans="15:16" ht="14.85" customHeight="1" x14ac:dyDescent="0.2">
      <c r="O1127" s="9"/>
      <c r="P1127" s="13"/>
    </row>
    <row r="1128" spans="15:16" ht="14.85" customHeight="1" x14ac:dyDescent="0.2">
      <c r="O1128" s="9"/>
      <c r="P1128" s="13"/>
    </row>
    <row r="1129" spans="15:16" ht="14.85" customHeight="1" x14ac:dyDescent="0.2">
      <c r="O1129" s="9"/>
      <c r="P1129" s="13"/>
    </row>
    <row r="1130" spans="15:16" ht="14.85" customHeight="1" x14ac:dyDescent="0.2">
      <c r="O1130" s="9"/>
      <c r="P1130" s="13"/>
    </row>
    <row r="1131" spans="15:16" ht="14.85" customHeight="1" x14ac:dyDescent="0.2">
      <c r="O1131" s="9"/>
      <c r="P1131" s="13"/>
    </row>
    <row r="1132" spans="15:16" ht="14.85" customHeight="1" x14ac:dyDescent="0.2">
      <c r="O1132" s="9"/>
      <c r="P1132" s="13"/>
    </row>
    <row r="1133" spans="15:16" ht="14.85" customHeight="1" x14ac:dyDescent="0.2">
      <c r="O1133" s="9"/>
      <c r="P1133" s="13"/>
    </row>
    <row r="1134" spans="15:16" ht="14.85" customHeight="1" x14ac:dyDescent="0.2">
      <c r="O1134" s="9"/>
      <c r="P1134" s="13"/>
    </row>
    <row r="1135" spans="15:16" ht="14.85" customHeight="1" x14ac:dyDescent="0.2">
      <c r="O1135" s="9"/>
      <c r="P1135" s="13"/>
    </row>
    <row r="1136" spans="15:16" ht="14.85" customHeight="1" x14ac:dyDescent="0.2">
      <c r="O1136" s="9"/>
      <c r="P1136" s="13"/>
    </row>
    <row r="1137" spans="15:16" ht="14.85" customHeight="1" x14ac:dyDescent="0.2">
      <c r="O1137" s="9"/>
      <c r="P1137" s="13"/>
    </row>
    <row r="1138" spans="15:16" ht="14.85" customHeight="1" x14ac:dyDescent="0.2">
      <c r="O1138" s="9"/>
      <c r="P1138" s="13"/>
    </row>
    <row r="1139" spans="15:16" ht="14.85" customHeight="1" x14ac:dyDescent="0.2">
      <c r="O1139" s="9"/>
      <c r="P1139" s="13"/>
    </row>
    <row r="1140" spans="15:16" ht="14.85" customHeight="1" x14ac:dyDescent="0.2">
      <c r="O1140" s="9"/>
      <c r="P1140" s="13"/>
    </row>
    <row r="1141" spans="15:16" ht="14.85" customHeight="1" x14ac:dyDescent="0.2">
      <c r="O1141" s="9"/>
      <c r="P1141" s="13"/>
    </row>
    <row r="1142" spans="15:16" ht="14.85" customHeight="1" x14ac:dyDescent="0.2">
      <c r="O1142" s="9"/>
      <c r="P1142" s="13"/>
    </row>
    <row r="1143" spans="15:16" ht="14.85" customHeight="1" x14ac:dyDescent="0.2">
      <c r="O1143" s="9"/>
      <c r="P1143" s="13"/>
    </row>
    <row r="1144" spans="15:16" ht="14.85" customHeight="1" x14ac:dyDescent="0.2">
      <c r="O1144" s="9"/>
      <c r="P1144" s="13"/>
    </row>
    <row r="1145" spans="15:16" ht="14.85" customHeight="1" x14ac:dyDescent="0.2">
      <c r="O1145" s="9"/>
      <c r="P1145" s="13"/>
    </row>
    <row r="1146" spans="15:16" ht="14.85" customHeight="1" x14ac:dyDescent="0.2">
      <c r="O1146" s="9"/>
      <c r="P1146" s="13"/>
    </row>
    <row r="1147" spans="15:16" ht="14.85" customHeight="1" x14ac:dyDescent="0.2">
      <c r="O1147" s="9"/>
      <c r="P1147" s="13"/>
    </row>
    <row r="1148" spans="15:16" ht="14.85" customHeight="1" x14ac:dyDescent="0.2">
      <c r="O1148" s="9"/>
      <c r="P1148" s="13"/>
    </row>
    <row r="1149" spans="15:16" ht="14.85" customHeight="1" x14ac:dyDescent="0.2">
      <c r="O1149" s="9"/>
      <c r="P1149" s="13"/>
    </row>
    <row r="1150" spans="15:16" ht="14.85" customHeight="1" x14ac:dyDescent="0.2">
      <c r="O1150" s="9"/>
      <c r="P1150" s="13"/>
    </row>
    <row r="1151" spans="15:16" ht="14.85" customHeight="1" x14ac:dyDescent="0.2">
      <c r="O1151" s="9"/>
      <c r="P1151" s="13"/>
    </row>
    <row r="1152" spans="15:16" ht="14.85" customHeight="1" x14ac:dyDescent="0.2">
      <c r="O1152" s="9"/>
      <c r="P1152" s="13"/>
    </row>
    <row r="1153" spans="15:16" ht="14.85" customHeight="1" x14ac:dyDescent="0.2">
      <c r="O1153" s="9"/>
      <c r="P1153" s="13"/>
    </row>
    <row r="1154" spans="15:16" ht="14.85" customHeight="1" x14ac:dyDescent="0.2">
      <c r="O1154" s="9"/>
      <c r="P1154" s="13"/>
    </row>
    <row r="1155" spans="15:16" ht="14.85" customHeight="1" x14ac:dyDescent="0.2">
      <c r="O1155" s="9"/>
      <c r="P1155" s="13"/>
    </row>
    <row r="1156" spans="15:16" ht="14.85" customHeight="1" x14ac:dyDescent="0.2">
      <c r="O1156" s="9"/>
      <c r="P1156" s="13"/>
    </row>
    <row r="1157" spans="15:16" ht="14.85" customHeight="1" x14ac:dyDescent="0.2">
      <c r="O1157" s="9"/>
      <c r="P1157" s="13"/>
    </row>
    <row r="1158" spans="15:16" ht="14.85" customHeight="1" x14ac:dyDescent="0.2">
      <c r="O1158" s="9"/>
      <c r="P1158" s="13"/>
    </row>
    <row r="1159" spans="15:16" ht="14.85" customHeight="1" x14ac:dyDescent="0.2">
      <c r="O1159" s="9"/>
      <c r="P1159" s="13"/>
    </row>
    <row r="1160" spans="15:16" ht="14.85" customHeight="1" x14ac:dyDescent="0.2">
      <c r="O1160" s="9"/>
      <c r="P1160" s="13"/>
    </row>
    <row r="1161" spans="15:16" ht="14.85" customHeight="1" x14ac:dyDescent="0.2">
      <c r="O1161" s="9"/>
      <c r="P1161" s="13"/>
    </row>
    <row r="1162" spans="15:16" ht="14.85" customHeight="1" x14ac:dyDescent="0.2">
      <c r="O1162" s="9"/>
      <c r="P1162" s="13"/>
    </row>
    <row r="1163" spans="15:16" ht="14.85" customHeight="1" x14ac:dyDescent="0.2">
      <c r="O1163" s="9"/>
      <c r="P1163" s="13"/>
    </row>
    <row r="1164" spans="15:16" ht="14.85" customHeight="1" x14ac:dyDescent="0.2">
      <c r="O1164" s="9"/>
      <c r="P1164" s="13"/>
    </row>
    <row r="1165" spans="15:16" ht="14.85" customHeight="1" x14ac:dyDescent="0.2">
      <c r="O1165" s="9"/>
      <c r="P1165" s="13"/>
    </row>
    <row r="1166" spans="15:16" ht="14.85" customHeight="1" x14ac:dyDescent="0.2">
      <c r="O1166" s="9"/>
      <c r="P1166" s="13"/>
    </row>
    <row r="1167" spans="15:16" ht="14.85" customHeight="1" x14ac:dyDescent="0.2">
      <c r="O1167" s="9"/>
      <c r="P1167" s="13"/>
    </row>
    <row r="1168" spans="15:16" ht="14.85" customHeight="1" x14ac:dyDescent="0.2">
      <c r="O1168" s="9"/>
      <c r="P1168" s="13"/>
    </row>
    <row r="1169" spans="15:16" ht="14.85" customHeight="1" x14ac:dyDescent="0.2">
      <c r="O1169" s="9"/>
      <c r="P1169" s="13"/>
    </row>
    <row r="1170" spans="15:16" ht="14.85" customHeight="1" x14ac:dyDescent="0.2">
      <c r="O1170" s="9"/>
      <c r="P1170" s="13"/>
    </row>
    <row r="1171" spans="15:16" ht="14.85" customHeight="1" x14ac:dyDescent="0.2">
      <c r="O1171" s="9"/>
      <c r="P1171" s="13"/>
    </row>
    <row r="1172" spans="15:16" ht="14.85" customHeight="1" x14ac:dyDescent="0.2">
      <c r="O1172" s="9"/>
      <c r="P1172" s="13"/>
    </row>
    <row r="1173" spans="15:16" ht="14.85" customHeight="1" x14ac:dyDescent="0.2">
      <c r="O1173" s="9"/>
      <c r="P1173" s="13"/>
    </row>
    <row r="1174" spans="15:16" ht="14.85" customHeight="1" x14ac:dyDescent="0.2">
      <c r="O1174" s="9"/>
      <c r="P1174" s="13"/>
    </row>
    <row r="1175" spans="15:16" ht="14.85" customHeight="1" x14ac:dyDescent="0.2">
      <c r="O1175" s="9"/>
      <c r="P1175" s="13"/>
    </row>
    <row r="1176" spans="15:16" ht="14.85" customHeight="1" x14ac:dyDescent="0.2">
      <c r="O1176" s="9"/>
      <c r="P1176" s="13"/>
    </row>
    <row r="1177" spans="15:16" ht="14.85" customHeight="1" x14ac:dyDescent="0.2">
      <c r="O1177" s="9"/>
      <c r="P1177" s="13"/>
    </row>
    <row r="1178" spans="15:16" ht="14.85" customHeight="1" x14ac:dyDescent="0.2">
      <c r="O1178" s="9"/>
      <c r="P1178" s="13"/>
    </row>
    <row r="1179" spans="15:16" ht="14.85" customHeight="1" x14ac:dyDescent="0.2">
      <c r="O1179" s="9"/>
      <c r="P1179" s="13"/>
    </row>
    <row r="1180" spans="15:16" ht="14.85" customHeight="1" x14ac:dyDescent="0.2">
      <c r="O1180" s="9"/>
      <c r="P1180" s="13"/>
    </row>
    <row r="1181" spans="15:16" ht="14.85" customHeight="1" x14ac:dyDescent="0.2">
      <c r="O1181" s="9"/>
      <c r="P1181" s="13"/>
    </row>
    <row r="1182" spans="15:16" ht="14.85" customHeight="1" x14ac:dyDescent="0.2">
      <c r="O1182" s="9"/>
      <c r="P1182" s="13"/>
    </row>
    <row r="1183" spans="15:16" ht="14.85" customHeight="1" x14ac:dyDescent="0.2">
      <c r="O1183" s="9"/>
      <c r="P1183" s="13"/>
    </row>
    <row r="1184" spans="15:16" ht="14.85" customHeight="1" x14ac:dyDescent="0.2">
      <c r="O1184" s="9"/>
      <c r="P1184" s="13"/>
    </row>
    <row r="1185" spans="15:16" ht="14.85" customHeight="1" x14ac:dyDescent="0.2">
      <c r="O1185" s="9"/>
      <c r="P1185" s="13"/>
    </row>
    <row r="1186" spans="15:16" ht="14.85" customHeight="1" x14ac:dyDescent="0.2">
      <c r="O1186" s="9"/>
      <c r="P1186" s="13"/>
    </row>
    <row r="1187" spans="15:16" ht="14.85" customHeight="1" x14ac:dyDescent="0.2">
      <c r="O1187" s="9"/>
      <c r="P1187" s="13"/>
    </row>
    <row r="1188" spans="15:16" ht="14.85" customHeight="1" x14ac:dyDescent="0.2">
      <c r="O1188" s="9"/>
      <c r="P1188" s="13"/>
    </row>
    <row r="1189" spans="15:16" ht="14.85" customHeight="1" x14ac:dyDescent="0.2">
      <c r="O1189" s="9"/>
      <c r="P1189" s="13"/>
    </row>
    <row r="1190" spans="15:16" ht="14.85" customHeight="1" x14ac:dyDescent="0.2">
      <c r="O1190" s="9"/>
      <c r="P1190" s="13"/>
    </row>
    <row r="1191" spans="15:16" ht="14.85" customHeight="1" x14ac:dyDescent="0.2">
      <c r="O1191" s="9"/>
      <c r="P1191" s="13"/>
    </row>
    <row r="1192" spans="15:16" ht="14.85" customHeight="1" x14ac:dyDescent="0.2">
      <c r="O1192" s="9"/>
      <c r="P1192" s="13"/>
    </row>
    <row r="1193" spans="15:16" ht="14.85" customHeight="1" x14ac:dyDescent="0.2">
      <c r="O1193" s="9"/>
      <c r="P1193" s="13"/>
    </row>
    <row r="1194" spans="15:16" ht="14.85" customHeight="1" x14ac:dyDescent="0.2">
      <c r="O1194" s="9"/>
      <c r="P1194" s="13"/>
    </row>
    <row r="1195" spans="15:16" ht="14.85" customHeight="1" x14ac:dyDescent="0.2">
      <c r="O1195" s="9"/>
      <c r="P1195" s="13"/>
    </row>
    <row r="1196" spans="15:16" ht="14.85" customHeight="1" x14ac:dyDescent="0.2">
      <c r="O1196" s="9"/>
      <c r="P1196" s="13"/>
    </row>
    <row r="1197" spans="15:16" ht="14.85" customHeight="1" x14ac:dyDescent="0.2">
      <c r="O1197" s="9"/>
      <c r="P1197" s="13"/>
    </row>
    <row r="1198" spans="15:16" ht="14.85" customHeight="1" x14ac:dyDescent="0.2">
      <c r="O1198" s="9"/>
      <c r="P1198" s="13"/>
    </row>
    <row r="1199" spans="15:16" ht="14.85" customHeight="1" x14ac:dyDescent="0.2">
      <c r="O1199" s="9"/>
      <c r="P1199" s="13"/>
    </row>
    <row r="1200" spans="15:16" ht="14.85" customHeight="1" x14ac:dyDescent="0.2">
      <c r="O1200" s="9"/>
      <c r="P1200" s="13"/>
    </row>
    <row r="1201" spans="15:16" ht="14.85" customHeight="1" x14ac:dyDescent="0.2">
      <c r="O1201" s="9"/>
      <c r="P1201" s="13"/>
    </row>
    <row r="1202" spans="15:16" ht="14.85" customHeight="1" x14ac:dyDescent="0.2">
      <c r="O1202" s="9"/>
      <c r="P1202" s="13"/>
    </row>
    <row r="1203" spans="15:16" ht="14.85" customHeight="1" x14ac:dyDescent="0.2">
      <c r="O1203" s="9"/>
      <c r="P1203" s="13"/>
    </row>
    <row r="1204" spans="15:16" ht="14.85" customHeight="1" x14ac:dyDescent="0.2">
      <c r="O1204" s="9"/>
      <c r="P1204" s="13"/>
    </row>
    <row r="1205" spans="15:16" ht="14.85" customHeight="1" x14ac:dyDescent="0.2">
      <c r="O1205" s="9"/>
      <c r="P1205" s="13"/>
    </row>
    <row r="1206" spans="15:16" ht="14.85" customHeight="1" x14ac:dyDescent="0.2">
      <c r="O1206" s="9"/>
      <c r="P1206" s="13"/>
    </row>
    <row r="1207" spans="15:16" ht="14.85" customHeight="1" x14ac:dyDescent="0.2">
      <c r="O1207" s="9"/>
      <c r="P1207" s="13"/>
    </row>
    <row r="1208" spans="15:16" ht="14.85" customHeight="1" x14ac:dyDescent="0.2">
      <c r="O1208" s="9"/>
      <c r="P1208" s="13"/>
    </row>
    <row r="1209" spans="15:16" ht="14.85" customHeight="1" x14ac:dyDescent="0.2">
      <c r="O1209" s="9"/>
      <c r="P1209" s="13"/>
    </row>
    <row r="1210" spans="15:16" ht="14.85" customHeight="1" x14ac:dyDescent="0.2">
      <c r="O1210" s="9"/>
      <c r="P1210" s="13"/>
    </row>
    <row r="1211" spans="15:16" ht="14.85" customHeight="1" x14ac:dyDescent="0.2">
      <c r="O1211" s="9"/>
      <c r="P1211" s="13"/>
    </row>
    <row r="1212" spans="15:16" ht="14.85" customHeight="1" x14ac:dyDescent="0.2">
      <c r="O1212" s="9"/>
      <c r="P1212" s="13"/>
    </row>
    <row r="1213" spans="15:16" ht="14.85" customHeight="1" x14ac:dyDescent="0.2">
      <c r="O1213" s="9"/>
      <c r="P1213" s="13"/>
    </row>
    <row r="1214" spans="15:16" ht="14.85" customHeight="1" x14ac:dyDescent="0.2">
      <c r="O1214" s="9"/>
      <c r="P1214" s="13"/>
    </row>
    <row r="1215" spans="15:16" ht="14.85" customHeight="1" x14ac:dyDescent="0.2">
      <c r="O1215" s="9"/>
      <c r="P1215" s="13"/>
    </row>
    <row r="1216" spans="15:16" ht="14.85" customHeight="1" x14ac:dyDescent="0.2">
      <c r="O1216" s="9"/>
      <c r="P1216" s="13"/>
    </row>
    <row r="1217" spans="15:16" ht="14.85" customHeight="1" x14ac:dyDescent="0.2">
      <c r="O1217" s="9"/>
      <c r="P1217" s="13"/>
    </row>
    <row r="1218" spans="15:16" ht="14.85" customHeight="1" x14ac:dyDescent="0.2">
      <c r="O1218" s="9"/>
      <c r="P1218" s="13"/>
    </row>
    <row r="1219" spans="15:16" ht="14.85" customHeight="1" x14ac:dyDescent="0.2">
      <c r="O1219" s="9"/>
      <c r="P1219" s="13"/>
    </row>
    <row r="1220" spans="15:16" ht="14.85" customHeight="1" x14ac:dyDescent="0.2">
      <c r="O1220" s="9"/>
      <c r="P1220" s="13"/>
    </row>
    <row r="1221" spans="15:16" ht="14.85" customHeight="1" x14ac:dyDescent="0.2">
      <c r="O1221" s="9"/>
      <c r="P1221" s="13"/>
    </row>
    <row r="1222" spans="15:16" ht="14.85" customHeight="1" x14ac:dyDescent="0.2">
      <c r="O1222" s="9"/>
      <c r="P1222" s="13"/>
    </row>
    <row r="1223" spans="15:16" ht="14.85" customHeight="1" x14ac:dyDescent="0.2">
      <c r="O1223" s="9"/>
      <c r="P1223" s="13"/>
    </row>
    <row r="1224" spans="15:16" ht="14.85" customHeight="1" x14ac:dyDescent="0.2">
      <c r="O1224" s="9"/>
      <c r="P1224" s="13"/>
    </row>
    <row r="1225" spans="15:16" ht="14.85" customHeight="1" x14ac:dyDescent="0.2">
      <c r="O1225" s="9"/>
      <c r="P1225" s="13"/>
    </row>
    <row r="1226" spans="15:16" ht="14.85" customHeight="1" x14ac:dyDescent="0.2">
      <c r="O1226" s="9"/>
      <c r="P1226" s="13"/>
    </row>
    <row r="1227" spans="15:16" ht="14.85" customHeight="1" x14ac:dyDescent="0.2">
      <c r="O1227" s="9"/>
      <c r="P1227" s="13"/>
    </row>
    <row r="1228" spans="15:16" ht="14.85" customHeight="1" x14ac:dyDescent="0.2">
      <c r="O1228" s="9"/>
      <c r="P1228" s="13"/>
    </row>
    <row r="1229" spans="15:16" ht="14.85" customHeight="1" x14ac:dyDescent="0.2">
      <c r="O1229" s="9"/>
      <c r="P1229" s="13"/>
    </row>
    <row r="1230" spans="15:16" ht="14.85" customHeight="1" x14ac:dyDescent="0.2">
      <c r="O1230" s="9"/>
      <c r="P1230" s="13"/>
    </row>
    <row r="1231" spans="15:16" ht="14.85" customHeight="1" x14ac:dyDescent="0.2">
      <c r="O1231" s="9"/>
      <c r="P1231" s="13"/>
    </row>
    <row r="1232" spans="15:16" ht="14.85" customHeight="1" x14ac:dyDescent="0.2">
      <c r="O1232" s="9"/>
      <c r="P1232" s="13"/>
    </row>
    <row r="1233" spans="15:16" ht="14.85" customHeight="1" x14ac:dyDescent="0.2">
      <c r="O1233" s="9"/>
      <c r="P1233" s="13"/>
    </row>
    <row r="1234" spans="15:16" ht="14.85" customHeight="1" x14ac:dyDescent="0.2">
      <c r="O1234" s="9"/>
      <c r="P1234" s="13"/>
    </row>
    <row r="1235" spans="15:16" ht="14.85" customHeight="1" x14ac:dyDescent="0.2">
      <c r="O1235" s="9"/>
      <c r="P1235" s="13"/>
    </row>
    <row r="1236" spans="15:16" ht="14.85" customHeight="1" x14ac:dyDescent="0.2">
      <c r="O1236" s="9"/>
      <c r="P1236" s="13"/>
    </row>
    <row r="1237" spans="15:16" ht="14.85" customHeight="1" x14ac:dyDescent="0.2">
      <c r="O1237" s="9"/>
      <c r="P1237" s="13"/>
    </row>
    <row r="1238" spans="15:16" ht="14.85" customHeight="1" x14ac:dyDescent="0.2">
      <c r="O1238" s="9"/>
      <c r="P1238" s="13"/>
    </row>
    <row r="1239" spans="15:16" ht="14.85" customHeight="1" x14ac:dyDescent="0.2">
      <c r="O1239" s="9"/>
      <c r="P1239" s="13"/>
    </row>
    <row r="1240" spans="15:16" ht="14.85" customHeight="1" x14ac:dyDescent="0.2">
      <c r="O1240" s="9"/>
      <c r="P1240" s="13"/>
    </row>
    <row r="1241" spans="15:16" ht="14.85" customHeight="1" x14ac:dyDescent="0.2">
      <c r="O1241" s="9"/>
      <c r="P1241" s="13"/>
    </row>
    <row r="1242" spans="15:16" ht="14.85" customHeight="1" x14ac:dyDescent="0.2">
      <c r="O1242" s="9"/>
      <c r="P1242" s="13"/>
    </row>
    <row r="1243" spans="15:16" ht="14.85" customHeight="1" x14ac:dyDescent="0.2">
      <c r="O1243" s="9"/>
      <c r="P1243" s="13"/>
    </row>
    <row r="1244" spans="15:16" ht="14.85" customHeight="1" x14ac:dyDescent="0.2">
      <c r="O1244" s="9"/>
      <c r="P1244" s="13"/>
    </row>
    <row r="1245" spans="15:16" ht="14.85" customHeight="1" x14ac:dyDescent="0.2">
      <c r="O1245" s="9"/>
      <c r="P1245" s="13"/>
    </row>
    <row r="1246" spans="15:16" ht="14.85" customHeight="1" x14ac:dyDescent="0.2">
      <c r="O1246" s="9"/>
      <c r="P1246" s="13"/>
    </row>
    <row r="1247" spans="15:16" ht="14.85" customHeight="1" x14ac:dyDescent="0.2">
      <c r="O1247" s="9"/>
      <c r="P1247" s="13"/>
    </row>
    <row r="1248" spans="15:16" ht="14.85" customHeight="1" x14ac:dyDescent="0.2">
      <c r="O1248" s="9"/>
      <c r="P1248" s="13"/>
    </row>
    <row r="1249" spans="15:16" ht="14.85" customHeight="1" x14ac:dyDescent="0.2">
      <c r="O1249" s="9"/>
      <c r="P1249" s="13"/>
    </row>
    <row r="1250" spans="15:16" ht="14.85" customHeight="1" x14ac:dyDescent="0.2">
      <c r="O1250" s="9"/>
      <c r="P1250" s="13"/>
    </row>
    <row r="1251" spans="15:16" ht="14.85" customHeight="1" x14ac:dyDescent="0.2">
      <c r="O1251" s="9"/>
      <c r="P1251" s="13"/>
    </row>
    <row r="1252" spans="15:16" ht="14.85" customHeight="1" x14ac:dyDescent="0.2">
      <c r="O1252" s="9"/>
      <c r="P1252" s="13"/>
    </row>
    <row r="1253" spans="15:16" ht="14.85" customHeight="1" x14ac:dyDescent="0.2">
      <c r="O1253" s="9"/>
      <c r="P1253" s="13"/>
    </row>
    <row r="1254" spans="15:16" ht="14.85" customHeight="1" x14ac:dyDescent="0.2">
      <c r="O1254" s="9"/>
      <c r="P1254" s="13"/>
    </row>
    <row r="1255" spans="15:16" ht="14.85" customHeight="1" x14ac:dyDescent="0.2">
      <c r="O1255" s="9"/>
      <c r="P1255" s="13"/>
    </row>
    <row r="1256" spans="15:16" ht="14.85" customHeight="1" x14ac:dyDescent="0.2">
      <c r="O1256" s="9"/>
      <c r="P1256" s="13"/>
    </row>
    <row r="1257" spans="15:16" ht="14.85" customHeight="1" x14ac:dyDescent="0.2">
      <c r="O1257" s="9"/>
      <c r="P1257" s="13"/>
    </row>
    <row r="1258" spans="15:16" ht="14.85" customHeight="1" x14ac:dyDescent="0.2">
      <c r="O1258" s="9"/>
      <c r="P1258" s="13"/>
    </row>
    <row r="1259" spans="15:16" ht="14.85" customHeight="1" x14ac:dyDescent="0.2">
      <c r="O1259" s="9"/>
      <c r="P1259" s="13"/>
    </row>
    <row r="1260" spans="15:16" ht="14.85" customHeight="1" x14ac:dyDescent="0.2">
      <c r="O1260" s="9"/>
      <c r="P1260" s="13"/>
    </row>
    <row r="1261" spans="15:16" ht="14.85" customHeight="1" x14ac:dyDescent="0.2">
      <c r="O1261" s="9"/>
      <c r="P1261" s="13"/>
    </row>
    <row r="1262" spans="15:16" ht="14.85" customHeight="1" x14ac:dyDescent="0.2">
      <c r="O1262" s="9"/>
      <c r="P1262" s="13"/>
    </row>
    <row r="1263" spans="15:16" ht="14.85" customHeight="1" x14ac:dyDescent="0.2">
      <c r="O1263" s="9"/>
      <c r="P1263" s="13"/>
    </row>
    <row r="1264" spans="15:16" ht="14.85" customHeight="1" x14ac:dyDescent="0.2">
      <c r="O1264" s="9"/>
      <c r="P1264" s="13"/>
    </row>
    <row r="1265" spans="15:16" ht="14.85" customHeight="1" x14ac:dyDescent="0.2">
      <c r="O1265" s="9"/>
      <c r="P1265" s="13"/>
    </row>
    <row r="1266" spans="15:16" ht="14.85" customHeight="1" x14ac:dyDescent="0.2">
      <c r="O1266" s="9"/>
      <c r="P1266" s="13"/>
    </row>
    <row r="1267" spans="15:16" ht="14.85" customHeight="1" x14ac:dyDescent="0.2">
      <c r="O1267" s="9"/>
      <c r="P1267" s="13"/>
    </row>
    <row r="1268" spans="15:16" ht="14.85" customHeight="1" x14ac:dyDescent="0.2">
      <c r="O1268" s="9"/>
      <c r="P1268" s="13"/>
    </row>
    <row r="1269" spans="15:16" ht="14.85" customHeight="1" x14ac:dyDescent="0.2">
      <c r="O1269" s="9"/>
      <c r="P1269" s="13"/>
    </row>
    <row r="1270" spans="15:16" ht="14.85" customHeight="1" x14ac:dyDescent="0.2">
      <c r="O1270" s="9"/>
      <c r="P1270" s="13"/>
    </row>
    <row r="1271" spans="15:16" ht="14.85" customHeight="1" x14ac:dyDescent="0.2">
      <c r="O1271" s="9"/>
      <c r="P1271" s="13"/>
    </row>
    <row r="1272" spans="15:16" ht="14.85" customHeight="1" x14ac:dyDescent="0.2">
      <c r="O1272" s="9"/>
      <c r="P1272" s="13"/>
    </row>
    <row r="1273" spans="15:16" ht="14.85" customHeight="1" x14ac:dyDescent="0.2">
      <c r="O1273" s="9"/>
      <c r="P1273" s="13"/>
    </row>
    <row r="1274" spans="15:16" ht="14.85" customHeight="1" x14ac:dyDescent="0.2">
      <c r="O1274" s="9"/>
      <c r="P1274" s="13"/>
    </row>
    <row r="1275" spans="15:16" ht="14.85" customHeight="1" x14ac:dyDescent="0.2">
      <c r="O1275" s="9"/>
      <c r="P1275" s="13"/>
    </row>
    <row r="1276" spans="15:16" ht="14.85" customHeight="1" x14ac:dyDescent="0.2">
      <c r="O1276" s="9"/>
      <c r="P1276" s="13"/>
    </row>
    <row r="1277" spans="15:16" ht="14.85" customHeight="1" x14ac:dyDescent="0.2">
      <c r="O1277" s="9"/>
      <c r="P1277" s="13"/>
    </row>
    <row r="1278" spans="15:16" ht="14.85" customHeight="1" x14ac:dyDescent="0.2">
      <c r="O1278" s="9"/>
      <c r="P1278" s="13"/>
    </row>
    <row r="1279" spans="15:16" ht="14.85" customHeight="1" x14ac:dyDescent="0.2">
      <c r="O1279" s="9"/>
      <c r="P1279" s="13"/>
    </row>
    <row r="1280" spans="15:16" ht="14.85" customHeight="1" x14ac:dyDescent="0.2">
      <c r="O1280" s="9"/>
      <c r="P1280" s="13"/>
    </row>
    <row r="1281" spans="15:16" ht="14.85" customHeight="1" x14ac:dyDescent="0.2">
      <c r="O1281" s="9"/>
      <c r="P1281" s="13"/>
    </row>
    <row r="1282" spans="15:16" ht="14.85" customHeight="1" x14ac:dyDescent="0.2">
      <c r="O1282" s="9"/>
      <c r="P1282" s="13"/>
    </row>
    <row r="1283" spans="15:16" ht="14.85" customHeight="1" x14ac:dyDescent="0.2">
      <c r="O1283" s="9"/>
      <c r="P1283" s="13"/>
    </row>
    <row r="1284" spans="15:16" ht="14.85" customHeight="1" x14ac:dyDescent="0.2">
      <c r="O1284" s="9"/>
      <c r="P1284" s="13"/>
    </row>
    <row r="1285" spans="15:16" ht="14.85" customHeight="1" x14ac:dyDescent="0.2">
      <c r="O1285" s="9"/>
      <c r="P1285" s="13"/>
    </row>
    <row r="1286" spans="15:16" ht="14.85" customHeight="1" x14ac:dyDescent="0.2">
      <c r="O1286" s="9"/>
      <c r="P1286" s="13"/>
    </row>
    <row r="1287" spans="15:16" ht="14.85" customHeight="1" x14ac:dyDescent="0.2">
      <c r="O1287" s="9"/>
      <c r="P1287" s="13"/>
    </row>
    <row r="1288" spans="15:16" ht="14.85" customHeight="1" x14ac:dyDescent="0.2">
      <c r="O1288" s="9"/>
      <c r="P1288" s="13"/>
    </row>
    <row r="1289" spans="15:16" ht="14.85" customHeight="1" x14ac:dyDescent="0.2">
      <c r="O1289" s="9"/>
      <c r="P1289" s="13"/>
    </row>
    <row r="1290" spans="15:16" ht="14.85" customHeight="1" x14ac:dyDescent="0.2">
      <c r="O1290" s="9"/>
      <c r="P1290" s="13"/>
    </row>
    <row r="1291" spans="15:16" ht="14.85" customHeight="1" x14ac:dyDescent="0.2">
      <c r="O1291" s="9"/>
      <c r="P1291" s="13"/>
    </row>
    <row r="1292" spans="15:16" ht="14.85" customHeight="1" x14ac:dyDescent="0.2">
      <c r="O1292" s="9"/>
      <c r="P1292" s="13"/>
    </row>
    <row r="1293" spans="15:16" ht="14.85" customHeight="1" x14ac:dyDescent="0.2">
      <c r="O1293" s="9"/>
      <c r="P1293" s="13"/>
    </row>
    <row r="1294" spans="15:16" ht="14.85" customHeight="1" x14ac:dyDescent="0.2">
      <c r="O1294" s="9"/>
      <c r="P1294" s="13"/>
    </row>
    <row r="1295" spans="15:16" ht="14.85" customHeight="1" x14ac:dyDescent="0.2">
      <c r="O1295" s="9"/>
      <c r="P1295" s="13"/>
    </row>
    <row r="1296" spans="15:16" ht="14.85" customHeight="1" x14ac:dyDescent="0.2">
      <c r="O1296" s="9"/>
      <c r="P1296" s="13"/>
    </row>
    <row r="1297" spans="15:16" ht="14.85" customHeight="1" x14ac:dyDescent="0.2">
      <c r="O1297" s="9"/>
      <c r="P1297" s="13"/>
    </row>
    <row r="1298" spans="15:16" ht="14.85" customHeight="1" x14ac:dyDescent="0.2">
      <c r="O1298" s="9"/>
      <c r="P1298" s="13"/>
    </row>
    <row r="1299" spans="15:16" ht="14.85" customHeight="1" x14ac:dyDescent="0.2">
      <c r="O1299" s="9"/>
      <c r="P1299" s="13"/>
    </row>
    <row r="1300" spans="15:16" ht="14.85" customHeight="1" x14ac:dyDescent="0.2">
      <c r="O1300" s="9"/>
      <c r="P1300" s="13"/>
    </row>
    <row r="1301" spans="15:16" ht="14.85" customHeight="1" x14ac:dyDescent="0.2">
      <c r="O1301" s="9"/>
      <c r="P1301" s="13"/>
    </row>
    <row r="1302" spans="15:16" ht="14.85" customHeight="1" x14ac:dyDescent="0.2">
      <c r="O1302" s="9"/>
      <c r="P1302" s="13"/>
    </row>
    <row r="1303" spans="15:16" ht="14.85" customHeight="1" x14ac:dyDescent="0.2">
      <c r="O1303" s="9"/>
      <c r="P1303" s="13"/>
    </row>
    <row r="1304" spans="15:16" ht="14.85" customHeight="1" x14ac:dyDescent="0.2">
      <c r="O1304" s="9"/>
      <c r="P1304" s="13"/>
    </row>
    <row r="1305" spans="15:16" ht="14.85" customHeight="1" x14ac:dyDescent="0.2">
      <c r="O1305" s="9"/>
      <c r="P1305" s="13"/>
    </row>
    <row r="1306" spans="15:16" ht="14.85" customHeight="1" x14ac:dyDescent="0.2">
      <c r="O1306" s="9"/>
      <c r="P1306" s="13"/>
    </row>
    <row r="1307" spans="15:16" ht="14.85" customHeight="1" x14ac:dyDescent="0.2">
      <c r="O1307" s="9"/>
      <c r="P1307" s="13"/>
    </row>
    <row r="1308" spans="15:16" ht="14.85" customHeight="1" x14ac:dyDescent="0.2">
      <c r="O1308" s="9"/>
      <c r="P1308" s="13"/>
    </row>
    <row r="1309" spans="15:16" ht="14.85" customHeight="1" x14ac:dyDescent="0.2">
      <c r="O1309" s="9"/>
      <c r="P1309" s="13"/>
    </row>
    <row r="1310" spans="15:16" ht="14.85" customHeight="1" x14ac:dyDescent="0.2">
      <c r="O1310" s="9"/>
      <c r="P1310" s="13"/>
    </row>
    <row r="1311" spans="15:16" ht="14.85" customHeight="1" x14ac:dyDescent="0.2">
      <c r="O1311" s="9"/>
      <c r="P1311" s="13"/>
    </row>
    <row r="1312" spans="15:16" ht="14.85" customHeight="1" x14ac:dyDescent="0.2">
      <c r="O1312" s="9"/>
      <c r="P1312" s="13"/>
    </row>
    <row r="1313" spans="15:16" ht="14.85" customHeight="1" x14ac:dyDescent="0.2">
      <c r="O1313" s="9"/>
      <c r="P1313" s="13"/>
    </row>
    <row r="1314" spans="15:16" ht="14.85" customHeight="1" x14ac:dyDescent="0.2">
      <c r="O1314" s="9"/>
      <c r="P1314" s="13"/>
    </row>
    <row r="1315" spans="15:16" ht="14.85" customHeight="1" x14ac:dyDescent="0.2">
      <c r="O1315" s="9"/>
      <c r="P1315" s="13"/>
    </row>
    <row r="1316" spans="15:16" ht="14.85" customHeight="1" x14ac:dyDescent="0.2">
      <c r="O1316" s="9"/>
      <c r="P1316" s="13"/>
    </row>
    <row r="1317" spans="15:16" ht="14.85" customHeight="1" x14ac:dyDescent="0.2">
      <c r="O1317" s="9"/>
      <c r="P1317" s="13"/>
    </row>
    <row r="1318" spans="15:16" ht="14.85" customHeight="1" x14ac:dyDescent="0.2">
      <c r="O1318" s="9"/>
      <c r="P1318" s="13"/>
    </row>
    <row r="1319" spans="15:16" ht="14.85" customHeight="1" x14ac:dyDescent="0.2">
      <c r="O1319" s="9"/>
      <c r="P1319" s="13"/>
    </row>
    <row r="1320" spans="15:16" ht="14.85" customHeight="1" x14ac:dyDescent="0.2">
      <c r="O1320" s="9"/>
      <c r="P1320" s="13"/>
    </row>
    <row r="1321" spans="15:16" ht="14.85" customHeight="1" x14ac:dyDescent="0.2">
      <c r="O1321" s="9"/>
      <c r="P1321" s="13"/>
    </row>
    <row r="1322" spans="15:16" ht="14.85" customHeight="1" x14ac:dyDescent="0.2">
      <c r="O1322" s="9"/>
      <c r="P1322" s="13"/>
    </row>
    <row r="1323" spans="15:16" ht="14.85" customHeight="1" x14ac:dyDescent="0.2">
      <c r="O1323" s="9"/>
      <c r="P1323" s="13"/>
    </row>
    <row r="1324" spans="15:16" ht="14.85" customHeight="1" x14ac:dyDescent="0.2">
      <c r="O1324" s="9"/>
      <c r="P1324" s="13"/>
    </row>
    <row r="1325" spans="15:16" ht="14.85" customHeight="1" x14ac:dyDescent="0.2">
      <c r="O1325" s="9"/>
      <c r="P1325" s="13"/>
    </row>
    <row r="1326" spans="15:16" ht="14.85" customHeight="1" x14ac:dyDescent="0.2">
      <c r="O1326" s="9"/>
      <c r="P1326" s="13"/>
    </row>
    <row r="1327" spans="15:16" ht="14.85" customHeight="1" x14ac:dyDescent="0.2">
      <c r="O1327" s="9"/>
      <c r="P1327" s="13"/>
    </row>
    <row r="1328" spans="15:16" ht="14.85" customHeight="1" x14ac:dyDescent="0.2">
      <c r="O1328" s="9"/>
      <c r="P1328" s="13"/>
    </row>
    <row r="1329" spans="15:16" ht="14.85" customHeight="1" x14ac:dyDescent="0.2">
      <c r="O1329" s="9"/>
      <c r="P1329" s="13"/>
    </row>
    <row r="1330" spans="15:16" ht="14.85" customHeight="1" x14ac:dyDescent="0.2">
      <c r="O1330" s="9"/>
      <c r="P1330" s="13"/>
    </row>
    <row r="1331" spans="15:16" ht="14.85" customHeight="1" x14ac:dyDescent="0.2">
      <c r="O1331" s="9"/>
      <c r="P1331" s="13"/>
    </row>
    <row r="1332" spans="15:16" ht="14.85" customHeight="1" x14ac:dyDescent="0.2">
      <c r="O1332" s="9"/>
      <c r="P1332" s="13"/>
    </row>
    <row r="1333" spans="15:16" ht="14.85" customHeight="1" x14ac:dyDescent="0.2">
      <c r="O1333" s="9"/>
      <c r="P1333" s="13"/>
    </row>
    <row r="1334" spans="15:16" ht="14.85" customHeight="1" x14ac:dyDescent="0.2">
      <c r="O1334" s="9"/>
      <c r="P1334" s="13"/>
    </row>
    <row r="1335" spans="15:16" ht="14.85" customHeight="1" x14ac:dyDescent="0.2">
      <c r="O1335" s="9"/>
      <c r="P1335" s="13"/>
    </row>
    <row r="1336" spans="15:16" ht="14.85" customHeight="1" x14ac:dyDescent="0.2">
      <c r="O1336" s="9"/>
      <c r="P1336" s="13"/>
    </row>
    <row r="1337" spans="15:16" ht="14.85" customHeight="1" x14ac:dyDescent="0.2">
      <c r="O1337" s="9"/>
      <c r="P1337" s="13"/>
    </row>
    <row r="1338" spans="15:16" ht="14.85" customHeight="1" x14ac:dyDescent="0.2">
      <c r="O1338" s="9"/>
      <c r="P1338" s="13"/>
    </row>
    <row r="1339" spans="15:16" ht="14.85" customHeight="1" x14ac:dyDescent="0.2">
      <c r="O1339" s="9"/>
      <c r="P1339" s="13"/>
    </row>
    <row r="1340" spans="15:16" ht="14.85" customHeight="1" x14ac:dyDescent="0.2">
      <c r="O1340" s="9"/>
      <c r="P1340" s="13"/>
    </row>
    <row r="1341" spans="15:16" ht="14.85" customHeight="1" x14ac:dyDescent="0.2">
      <c r="O1341" s="9"/>
      <c r="P1341" s="13"/>
    </row>
    <row r="1342" spans="15:16" ht="14.85" customHeight="1" x14ac:dyDescent="0.2">
      <c r="O1342" s="9"/>
      <c r="P1342" s="13"/>
    </row>
    <row r="1343" spans="15:16" ht="14.85" customHeight="1" x14ac:dyDescent="0.2">
      <c r="O1343" s="9"/>
      <c r="P1343" s="13"/>
    </row>
    <row r="1344" spans="15:16" ht="14.85" customHeight="1" x14ac:dyDescent="0.2">
      <c r="O1344" s="9"/>
      <c r="P1344" s="13"/>
    </row>
    <row r="1345" spans="15:16" ht="14.85" customHeight="1" x14ac:dyDescent="0.2">
      <c r="O1345" s="9"/>
      <c r="P1345" s="13"/>
    </row>
    <row r="1346" spans="15:16" ht="14.85" customHeight="1" x14ac:dyDescent="0.2">
      <c r="O1346" s="9"/>
      <c r="P1346" s="13"/>
    </row>
    <row r="1347" spans="15:16" ht="14.85" customHeight="1" x14ac:dyDescent="0.2">
      <c r="O1347" s="9"/>
      <c r="P1347" s="13"/>
    </row>
    <row r="1348" spans="15:16" ht="14.85" customHeight="1" x14ac:dyDescent="0.2">
      <c r="O1348" s="9"/>
      <c r="P1348" s="13"/>
    </row>
    <row r="1349" spans="15:16" ht="14.85" customHeight="1" x14ac:dyDescent="0.2">
      <c r="O1349" s="9"/>
      <c r="P1349" s="13"/>
    </row>
    <row r="1350" spans="15:16" ht="14.85" customHeight="1" x14ac:dyDescent="0.2">
      <c r="O1350" s="9"/>
      <c r="P1350" s="13"/>
    </row>
    <row r="1351" spans="15:16" ht="14.85" customHeight="1" x14ac:dyDescent="0.2">
      <c r="O1351" s="9"/>
      <c r="P1351" s="13"/>
    </row>
    <row r="1352" spans="15:16" ht="14.85" customHeight="1" x14ac:dyDescent="0.2">
      <c r="O1352" s="9"/>
      <c r="P1352" s="13"/>
    </row>
    <row r="1353" spans="15:16" ht="14.85" customHeight="1" x14ac:dyDescent="0.2">
      <c r="O1353" s="9"/>
      <c r="P1353" s="13"/>
    </row>
    <row r="1354" spans="15:16" ht="14.85" customHeight="1" x14ac:dyDescent="0.2">
      <c r="O1354" s="9"/>
      <c r="P1354" s="13"/>
    </row>
    <row r="1355" spans="15:16" ht="14.85" customHeight="1" x14ac:dyDescent="0.2">
      <c r="O1355" s="9"/>
      <c r="P1355" s="13"/>
    </row>
    <row r="1356" spans="15:16" ht="14.85" customHeight="1" x14ac:dyDescent="0.2">
      <c r="O1356" s="9"/>
      <c r="P1356" s="13"/>
    </row>
    <row r="1357" spans="15:16" ht="14.85" customHeight="1" x14ac:dyDescent="0.2">
      <c r="O1357" s="9"/>
      <c r="P1357" s="13"/>
    </row>
    <row r="1358" spans="15:16" ht="14.85" customHeight="1" x14ac:dyDescent="0.2">
      <c r="O1358" s="9"/>
      <c r="P1358" s="13"/>
    </row>
    <row r="1359" spans="15:16" ht="14.85" customHeight="1" x14ac:dyDescent="0.2">
      <c r="O1359" s="9"/>
      <c r="P1359" s="13"/>
    </row>
    <row r="1360" spans="15:16" ht="14.85" customHeight="1" x14ac:dyDescent="0.2">
      <c r="O1360" s="9"/>
      <c r="P1360" s="13"/>
    </row>
    <row r="1361" spans="15:16" ht="14.85" customHeight="1" x14ac:dyDescent="0.2">
      <c r="O1361" s="9"/>
      <c r="P1361" s="13"/>
    </row>
    <row r="1362" spans="15:16" ht="14.85" customHeight="1" x14ac:dyDescent="0.2">
      <c r="O1362" s="9"/>
      <c r="P1362" s="13"/>
    </row>
    <row r="1363" spans="15:16" ht="14.85" customHeight="1" x14ac:dyDescent="0.2">
      <c r="O1363" s="9"/>
      <c r="P1363" s="13"/>
    </row>
    <row r="1364" spans="15:16" ht="14.85" customHeight="1" x14ac:dyDescent="0.2">
      <c r="O1364" s="9"/>
      <c r="P1364" s="13"/>
    </row>
    <row r="1365" spans="15:16" ht="14.85" customHeight="1" x14ac:dyDescent="0.2">
      <c r="O1365" s="9"/>
      <c r="P1365" s="13"/>
    </row>
    <row r="1366" spans="15:16" ht="14.85" customHeight="1" x14ac:dyDescent="0.2">
      <c r="O1366" s="9"/>
      <c r="P1366" s="13"/>
    </row>
    <row r="1367" spans="15:16" ht="14.85" customHeight="1" x14ac:dyDescent="0.2">
      <c r="O1367" s="9"/>
      <c r="P1367" s="13"/>
    </row>
    <row r="1368" spans="15:16" ht="14.85" customHeight="1" x14ac:dyDescent="0.2">
      <c r="O1368" s="9"/>
      <c r="P1368" s="13"/>
    </row>
    <row r="1369" spans="15:16" ht="14.85" customHeight="1" x14ac:dyDescent="0.2">
      <c r="O1369" s="9"/>
      <c r="P1369" s="13"/>
    </row>
    <row r="1370" spans="15:16" ht="14.85" customHeight="1" x14ac:dyDescent="0.2">
      <c r="O1370" s="9"/>
      <c r="P1370" s="13"/>
    </row>
    <row r="1371" spans="15:16" ht="14.85" customHeight="1" x14ac:dyDescent="0.2">
      <c r="O1371" s="9"/>
      <c r="P1371" s="13"/>
    </row>
    <row r="1372" spans="15:16" ht="14.85" customHeight="1" x14ac:dyDescent="0.2">
      <c r="O1372" s="9"/>
      <c r="P1372" s="13"/>
    </row>
    <row r="1373" spans="15:16" ht="14.85" customHeight="1" x14ac:dyDescent="0.2">
      <c r="O1373" s="9"/>
      <c r="P1373" s="13"/>
    </row>
    <row r="1374" spans="15:16" ht="14.85" customHeight="1" x14ac:dyDescent="0.2">
      <c r="O1374" s="9"/>
      <c r="P1374" s="13"/>
    </row>
    <row r="1375" spans="15:16" ht="14.85" customHeight="1" x14ac:dyDescent="0.2">
      <c r="O1375" s="9"/>
      <c r="P1375" s="13"/>
    </row>
    <row r="1376" spans="15:16" ht="14.85" customHeight="1" x14ac:dyDescent="0.2">
      <c r="O1376" s="9"/>
      <c r="P1376" s="13"/>
    </row>
    <row r="1377" spans="15:16" ht="14.85" customHeight="1" x14ac:dyDescent="0.2">
      <c r="O1377" s="9"/>
      <c r="P1377" s="13"/>
    </row>
    <row r="1378" spans="15:16" ht="14.85" customHeight="1" x14ac:dyDescent="0.2">
      <c r="O1378" s="9"/>
      <c r="P1378" s="13"/>
    </row>
    <row r="1379" spans="15:16" ht="14.85" customHeight="1" x14ac:dyDescent="0.2">
      <c r="O1379" s="9"/>
      <c r="P1379" s="13"/>
    </row>
    <row r="1380" spans="15:16" ht="14.85" customHeight="1" x14ac:dyDescent="0.2">
      <c r="O1380" s="9"/>
      <c r="P1380" s="13"/>
    </row>
    <row r="1381" spans="15:16" ht="14.85" customHeight="1" x14ac:dyDescent="0.2">
      <c r="O1381" s="9"/>
      <c r="P1381" s="13"/>
    </row>
    <row r="1382" spans="15:16" ht="14.85" customHeight="1" x14ac:dyDescent="0.2">
      <c r="O1382" s="9"/>
      <c r="P1382" s="13"/>
    </row>
    <row r="1383" spans="15:16" ht="14.85" customHeight="1" x14ac:dyDescent="0.2">
      <c r="O1383" s="9"/>
      <c r="P1383" s="13"/>
    </row>
    <row r="1384" spans="15:16" ht="14.85" customHeight="1" x14ac:dyDescent="0.2">
      <c r="O1384" s="9"/>
      <c r="P1384" s="13"/>
    </row>
    <row r="1385" spans="15:16" ht="14.85" customHeight="1" x14ac:dyDescent="0.2">
      <c r="O1385" s="9"/>
      <c r="P1385" s="13"/>
    </row>
    <row r="1386" spans="15:16" ht="14.85" customHeight="1" x14ac:dyDescent="0.2">
      <c r="O1386" s="9"/>
      <c r="P1386" s="13"/>
    </row>
    <row r="1387" spans="15:16" ht="14.85" customHeight="1" x14ac:dyDescent="0.2">
      <c r="O1387" s="9"/>
      <c r="P1387" s="13"/>
    </row>
    <row r="1388" spans="15:16" ht="14.85" customHeight="1" x14ac:dyDescent="0.2">
      <c r="O1388" s="9"/>
      <c r="P1388" s="13"/>
    </row>
    <row r="1389" spans="15:16" ht="14.85" customHeight="1" x14ac:dyDescent="0.2">
      <c r="O1389" s="9"/>
      <c r="P1389" s="13"/>
    </row>
    <row r="1390" spans="15:16" ht="14.85" customHeight="1" x14ac:dyDescent="0.2">
      <c r="O1390" s="9"/>
      <c r="P1390" s="13"/>
    </row>
    <row r="1391" spans="15:16" ht="14.85" customHeight="1" x14ac:dyDescent="0.2">
      <c r="O1391" s="9"/>
      <c r="P1391" s="13"/>
    </row>
    <row r="1392" spans="15:16" ht="14.85" customHeight="1" x14ac:dyDescent="0.2">
      <c r="O1392" s="9"/>
      <c r="P1392" s="13"/>
    </row>
    <row r="1393" spans="15:16" ht="14.85" customHeight="1" x14ac:dyDescent="0.2">
      <c r="O1393" s="9"/>
      <c r="P1393" s="13"/>
    </row>
    <row r="1394" spans="15:16" ht="14.85" customHeight="1" x14ac:dyDescent="0.2">
      <c r="O1394" s="9"/>
      <c r="P1394" s="13"/>
    </row>
    <row r="1395" spans="15:16" ht="14.85" customHeight="1" x14ac:dyDescent="0.2">
      <c r="O1395" s="9"/>
      <c r="P1395" s="13"/>
    </row>
    <row r="1396" spans="15:16" ht="14.85" customHeight="1" x14ac:dyDescent="0.2">
      <c r="O1396" s="9"/>
      <c r="P1396" s="13"/>
    </row>
    <row r="1397" spans="15:16" ht="14.85" customHeight="1" x14ac:dyDescent="0.2">
      <c r="O1397" s="9"/>
      <c r="P1397" s="13"/>
    </row>
    <row r="1398" spans="15:16" ht="14.85" customHeight="1" x14ac:dyDescent="0.2">
      <c r="O1398" s="9"/>
      <c r="P1398" s="13"/>
    </row>
    <row r="1399" spans="15:16" ht="14.85" customHeight="1" x14ac:dyDescent="0.2">
      <c r="O1399" s="9"/>
      <c r="P1399" s="13"/>
    </row>
    <row r="1400" spans="15:16" ht="14.85" customHeight="1" x14ac:dyDescent="0.2">
      <c r="O1400" s="9"/>
      <c r="P1400" s="13"/>
    </row>
    <row r="1401" spans="15:16" ht="14.85" customHeight="1" x14ac:dyDescent="0.2">
      <c r="O1401" s="9"/>
      <c r="P1401" s="13"/>
    </row>
    <row r="1402" spans="15:16" ht="14.85" customHeight="1" x14ac:dyDescent="0.2">
      <c r="O1402" s="9"/>
      <c r="P1402" s="13"/>
    </row>
    <row r="1403" spans="15:16" ht="14.85" customHeight="1" x14ac:dyDescent="0.2">
      <c r="O1403" s="9"/>
      <c r="P1403" s="13"/>
    </row>
    <row r="1404" spans="15:16" ht="14.85" customHeight="1" x14ac:dyDescent="0.2">
      <c r="O1404" s="9"/>
      <c r="P1404" s="13"/>
    </row>
    <row r="1405" spans="15:16" ht="14.85" customHeight="1" x14ac:dyDescent="0.2">
      <c r="O1405" s="9"/>
      <c r="P1405" s="13"/>
    </row>
    <row r="1406" spans="15:16" ht="14.85" customHeight="1" x14ac:dyDescent="0.2">
      <c r="O1406" s="9"/>
      <c r="P1406" s="13"/>
    </row>
    <row r="1407" spans="15:16" ht="14.85" customHeight="1" x14ac:dyDescent="0.2">
      <c r="O1407" s="9"/>
      <c r="P1407" s="13"/>
    </row>
    <row r="1408" spans="15:16" ht="14.85" customHeight="1" x14ac:dyDescent="0.2">
      <c r="O1408" s="9"/>
      <c r="P1408" s="13"/>
    </row>
    <row r="1409" spans="15:16" ht="14.85" customHeight="1" x14ac:dyDescent="0.2">
      <c r="O1409" s="9"/>
      <c r="P1409" s="13"/>
    </row>
    <row r="1410" spans="15:16" ht="14.85" customHeight="1" x14ac:dyDescent="0.2">
      <c r="O1410" s="9"/>
      <c r="P1410" s="13"/>
    </row>
    <row r="1411" spans="15:16" ht="14.85" customHeight="1" x14ac:dyDescent="0.2">
      <c r="O1411" s="9"/>
      <c r="P1411" s="13"/>
    </row>
    <row r="1412" spans="15:16" ht="14.85" customHeight="1" x14ac:dyDescent="0.2">
      <c r="O1412" s="9"/>
      <c r="P1412" s="13"/>
    </row>
    <row r="1413" spans="15:16" ht="14.85" customHeight="1" x14ac:dyDescent="0.2">
      <c r="O1413" s="9"/>
      <c r="P1413" s="13"/>
    </row>
    <row r="1414" spans="15:16" ht="14.85" customHeight="1" x14ac:dyDescent="0.2">
      <c r="O1414" s="9"/>
      <c r="P1414" s="13"/>
    </row>
    <row r="1415" spans="15:16" ht="14.85" customHeight="1" x14ac:dyDescent="0.2">
      <c r="O1415" s="9"/>
      <c r="P1415" s="13"/>
    </row>
    <row r="1416" spans="15:16" ht="14.85" customHeight="1" x14ac:dyDescent="0.2">
      <c r="O1416" s="9"/>
      <c r="P1416" s="13"/>
    </row>
    <row r="1417" spans="15:16" ht="14.85" customHeight="1" x14ac:dyDescent="0.2">
      <c r="O1417" s="9"/>
      <c r="P1417" s="13"/>
    </row>
    <row r="1418" spans="15:16" ht="14.85" customHeight="1" x14ac:dyDescent="0.2">
      <c r="O1418" s="9"/>
      <c r="P1418" s="13"/>
    </row>
    <row r="1419" spans="15:16" ht="14.85" customHeight="1" x14ac:dyDescent="0.2">
      <c r="O1419" s="9"/>
      <c r="P1419" s="13"/>
    </row>
    <row r="1420" spans="15:16" ht="14.85" customHeight="1" x14ac:dyDescent="0.2">
      <c r="O1420" s="9"/>
      <c r="P1420" s="13"/>
    </row>
    <row r="1421" spans="15:16" ht="14.85" customHeight="1" x14ac:dyDescent="0.2">
      <c r="O1421" s="9"/>
      <c r="P1421" s="13"/>
    </row>
    <row r="1422" spans="15:16" ht="14.85" customHeight="1" x14ac:dyDescent="0.2">
      <c r="O1422" s="9"/>
      <c r="P1422" s="13"/>
    </row>
    <row r="1423" spans="15:16" ht="14.85" customHeight="1" x14ac:dyDescent="0.2">
      <c r="O1423" s="9"/>
      <c r="P1423" s="13"/>
    </row>
    <row r="1424" spans="15:16" ht="14.85" customHeight="1" x14ac:dyDescent="0.2">
      <c r="O1424" s="9"/>
      <c r="P1424" s="13"/>
    </row>
    <row r="1425" spans="15:16" ht="14.85" customHeight="1" x14ac:dyDescent="0.2">
      <c r="O1425" s="9"/>
      <c r="P1425" s="13"/>
    </row>
    <row r="1426" spans="15:16" ht="14.85" customHeight="1" x14ac:dyDescent="0.2">
      <c r="O1426" s="9"/>
      <c r="P1426" s="13"/>
    </row>
    <row r="1427" spans="15:16" ht="14.85" customHeight="1" x14ac:dyDescent="0.2">
      <c r="O1427" s="9"/>
      <c r="P1427" s="13"/>
    </row>
    <row r="1428" spans="15:16" ht="14.85" customHeight="1" x14ac:dyDescent="0.2">
      <c r="O1428" s="9"/>
      <c r="P1428" s="13"/>
    </row>
    <row r="1429" spans="15:16" ht="14.85" customHeight="1" x14ac:dyDescent="0.2">
      <c r="O1429" s="9"/>
      <c r="P1429" s="13"/>
    </row>
    <row r="1430" spans="15:16" ht="14.85" customHeight="1" x14ac:dyDescent="0.2">
      <c r="O1430" s="9"/>
      <c r="P1430" s="13"/>
    </row>
    <row r="1431" spans="15:16" ht="14.85" customHeight="1" x14ac:dyDescent="0.2">
      <c r="O1431" s="9"/>
      <c r="P1431" s="13"/>
    </row>
    <row r="1432" spans="15:16" ht="14.85" customHeight="1" x14ac:dyDescent="0.2">
      <c r="O1432" s="9"/>
      <c r="P1432" s="13"/>
    </row>
    <row r="1433" spans="15:16" ht="14.85" customHeight="1" x14ac:dyDescent="0.2">
      <c r="O1433" s="9"/>
      <c r="P1433" s="13"/>
    </row>
    <row r="1434" spans="15:16" ht="14.85" customHeight="1" x14ac:dyDescent="0.2">
      <c r="O1434" s="9"/>
      <c r="P1434" s="13"/>
    </row>
    <row r="1435" spans="15:16" ht="14.85" customHeight="1" x14ac:dyDescent="0.2">
      <c r="O1435" s="9"/>
      <c r="P1435" s="13"/>
    </row>
    <row r="1436" spans="15:16" ht="14.85" customHeight="1" x14ac:dyDescent="0.2">
      <c r="O1436" s="9"/>
      <c r="P1436" s="13"/>
    </row>
    <row r="1437" spans="15:16" ht="14.85" customHeight="1" x14ac:dyDescent="0.2">
      <c r="O1437" s="9"/>
      <c r="P1437" s="13"/>
    </row>
    <row r="1438" spans="15:16" ht="14.85" customHeight="1" x14ac:dyDescent="0.2">
      <c r="O1438" s="9"/>
      <c r="P1438" s="13"/>
    </row>
    <row r="1439" spans="15:16" ht="14.85" customHeight="1" x14ac:dyDescent="0.2">
      <c r="O1439" s="9"/>
      <c r="P1439" s="13"/>
    </row>
    <row r="1440" spans="15:16" ht="14.85" customHeight="1" x14ac:dyDescent="0.2">
      <c r="O1440" s="9"/>
      <c r="P1440" s="13"/>
    </row>
    <row r="1441" spans="15:16" ht="14.85" customHeight="1" x14ac:dyDescent="0.2">
      <c r="O1441" s="9"/>
      <c r="P1441" s="13"/>
    </row>
    <row r="1442" spans="15:16" ht="14.85" customHeight="1" x14ac:dyDescent="0.2">
      <c r="O1442" s="9"/>
      <c r="P1442" s="13"/>
    </row>
    <row r="1443" spans="15:16" ht="14.85" customHeight="1" x14ac:dyDescent="0.2">
      <c r="O1443" s="9"/>
      <c r="P1443" s="13"/>
    </row>
    <row r="1444" spans="15:16" ht="14.85" customHeight="1" x14ac:dyDescent="0.2">
      <c r="O1444" s="9"/>
      <c r="P1444" s="13"/>
    </row>
    <row r="1445" spans="15:16" ht="14.85" customHeight="1" x14ac:dyDescent="0.2">
      <c r="O1445" s="9"/>
      <c r="P1445" s="13"/>
    </row>
    <row r="1446" spans="15:16" ht="14.85" customHeight="1" x14ac:dyDescent="0.2">
      <c r="O1446" s="9"/>
      <c r="P1446" s="13"/>
    </row>
    <row r="1447" spans="15:16" ht="14.85" customHeight="1" x14ac:dyDescent="0.2">
      <c r="O1447" s="9"/>
      <c r="P1447" s="13"/>
    </row>
    <row r="1448" spans="15:16" ht="14.85" customHeight="1" x14ac:dyDescent="0.2">
      <c r="O1448" s="9"/>
      <c r="P1448" s="13"/>
    </row>
    <row r="1449" spans="15:16" ht="14.85" customHeight="1" x14ac:dyDescent="0.2">
      <c r="O1449" s="9"/>
      <c r="P1449" s="13"/>
    </row>
    <row r="1450" spans="15:16" ht="14.85" customHeight="1" x14ac:dyDescent="0.2">
      <c r="O1450" s="9"/>
      <c r="P1450" s="13"/>
    </row>
    <row r="1451" spans="15:16" ht="14.85" customHeight="1" x14ac:dyDescent="0.2">
      <c r="O1451" s="9"/>
      <c r="P1451" s="13"/>
    </row>
    <row r="1452" spans="15:16" ht="14.85" customHeight="1" x14ac:dyDescent="0.2">
      <c r="O1452" s="9"/>
      <c r="P1452" s="13"/>
    </row>
    <row r="1453" spans="15:16" ht="14.85" customHeight="1" x14ac:dyDescent="0.2">
      <c r="O1453" s="9"/>
      <c r="P1453" s="13"/>
    </row>
    <row r="1454" spans="15:16" ht="14.85" customHeight="1" x14ac:dyDescent="0.2">
      <c r="O1454" s="9"/>
      <c r="P1454" s="13"/>
    </row>
    <row r="1455" spans="15:16" ht="14.85" customHeight="1" x14ac:dyDescent="0.2">
      <c r="O1455" s="9"/>
      <c r="P1455" s="13"/>
    </row>
    <row r="1456" spans="15:16" ht="14.85" customHeight="1" x14ac:dyDescent="0.2">
      <c r="O1456" s="9"/>
      <c r="P1456" s="13"/>
    </row>
    <row r="1457" spans="15:16" ht="14.85" customHeight="1" x14ac:dyDescent="0.2">
      <c r="O1457" s="9"/>
      <c r="P1457" s="13"/>
    </row>
    <row r="1458" spans="15:16" ht="14.85" customHeight="1" x14ac:dyDescent="0.2">
      <c r="O1458" s="9"/>
      <c r="P1458" s="13"/>
    </row>
    <row r="1459" spans="15:16" ht="14.85" customHeight="1" x14ac:dyDescent="0.2">
      <c r="O1459" s="9"/>
      <c r="P1459" s="13"/>
    </row>
    <row r="1460" spans="15:16" ht="14.85" customHeight="1" x14ac:dyDescent="0.2">
      <c r="O1460" s="9"/>
      <c r="P1460" s="13"/>
    </row>
    <row r="1461" spans="15:16" ht="14.85" customHeight="1" x14ac:dyDescent="0.2">
      <c r="O1461" s="9"/>
      <c r="P1461" s="13"/>
    </row>
    <row r="1462" spans="15:16" ht="14.85" customHeight="1" x14ac:dyDescent="0.2">
      <c r="O1462" s="9"/>
      <c r="P1462" s="13"/>
    </row>
    <row r="1463" spans="15:16" ht="14.85" customHeight="1" x14ac:dyDescent="0.2">
      <c r="O1463" s="9"/>
      <c r="P1463" s="13"/>
    </row>
    <row r="1464" spans="15:16" ht="14.85" customHeight="1" x14ac:dyDescent="0.2">
      <c r="O1464" s="9"/>
      <c r="P1464" s="13"/>
    </row>
    <row r="1465" spans="15:16" ht="14.85" customHeight="1" x14ac:dyDescent="0.2">
      <c r="O1465" s="9"/>
      <c r="P1465" s="13"/>
    </row>
    <row r="1466" spans="15:16" ht="14.85" customHeight="1" x14ac:dyDescent="0.2">
      <c r="O1466" s="9"/>
      <c r="P1466" s="13"/>
    </row>
    <row r="1467" spans="15:16" ht="14.85" customHeight="1" x14ac:dyDescent="0.2">
      <c r="O1467" s="9"/>
      <c r="P1467" s="13"/>
    </row>
    <row r="1468" spans="15:16" ht="14.85" customHeight="1" x14ac:dyDescent="0.2">
      <c r="O1468" s="9"/>
      <c r="P1468" s="13"/>
    </row>
    <row r="1469" spans="15:16" ht="14.85" customHeight="1" x14ac:dyDescent="0.2">
      <c r="O1469" s="9"/>
      <c r="P1469" s="13"/>
    </row>
    <row r="1470" spans="15:16" ht="14.85" customHeight="1" x14ac:dyDescent="0.2">
      <c r="O1470" s="9"/>
      <c r="P1470" s="13"/>
    </row>
    <row r="1471" spans="15:16" ht="14.85" customHeight="1" x14ac:dyDescent="0.2">
      <c r="O1471" s="9"/>
      <c r="P1471" s="13"/>
    </row>
    <row r="1472" spans="15:16" ht="14.85" customHeight="1" x14ac:dyDescent="0.2">
      <c r="O1472" s="9"/>
      <c r="P1472" s="13"/>
    </row>
    <row r="1473" spans="15:16" ht="14.85" customHeight="1" x14ac:dyDescent="0.2">
      <c r="O1473" s="9"/>
      <c r="P1473" s="13"/>
    </row>
    <row r="1474" spans="15:16" ht="14.85" customHeight="1" x14ac:dyDescent="0.2">
      <c r="O1474" s="9"/>
      <c r="P1474" s="13"/>
    </row>
    <row r="1475" spans="15:16" ht="14.85" customHeight="1" x14ac:dyDescent="0.2">
      <c r="O1475" s="9"/>
      <c r="P1475" s="13"/>
    </row>
    <row r="1476" spans="15:16" ht="14.85" customHeight="1" x14ac:dyDescent="0.2">
      <c r="O1476" s="9"/>
      <c r="P1476" s="13"/>
    </row>
    <row r="1477" spans="15:16" ht="14.85" customHeight="1" x14ac:dyDescent="0.2">
      <c r="O1477" s="9"/>
      <c r="P1477" s="13"/>
    </row>
    <row r="1478" spans="15:16" ht="14.85" customHeight="1" x14ac:dyDescent="0.2">
      <c r="O1478" s="9"/>
      <c r="P1478" s="13"/>
    </row>
    <row r="1479" spans="15:16" ht="14.85" customHeight="1" x14ac:dyDescent="0.2">
      <c r="O1479" s="9"/>
      <c r="P1479" s="13"/>
    </row>
    <row r="1480" spans="15:16" ht="14.85" customHeight="1" x14ac:dyDescent="0.2">
      <c r="O1480" s="9"/>
      <c r="P1480" s="13"/>
    </row>
    <row r="1481" spans="15:16" ht="14.85" customHeight="1" x14ac:dyDescent="0.2">
      <c r="O1481" s="9"/>
      <c r="P1481" s="13"/>
    </row>
    <row r="1482" spans="15:16" ht="14.85" customHeight="1" x14ac:dyDescent="0.2">
      <c r="O1482" s="9"/>
      <c r="P1482" s="13"/>
    </row>
    <row r="1483" spans="15:16" ht="14.85" customHeight="1" x14ac:dyDescent="0.2">
      <c r="O1483" s="9"/>
      <c r="P1483" s="13"/>
    </row>
    <row r="1484" spans="15:16" ht="14.85" customHeight="1" x14ac:dyDescent="0.2">
      <c r="O1484" s="9"/>
      <c r="P1484" s="13"/>
    </row>
    <row r="1485" spans="15:16" ht="14.85" customHeight="1" x14ac:dyDescent="0.2">
      <c r="O1485" s="9"/>
      <c r="P1485" s="13"/>
    </row>
    <row r="1486" spans="15:16" ht="14.85" customHeight="1" x14ac:dyDescent="0.2">
      <c r="O1486" s="9"/>
      <c r="P1486" s="13"/>
    </row>
    <row r="1487" spans="15:16" ht="14.85" customHeight="1" x14ac:dyDescent="0.2">
      <c r="O1487" s="9"/>
      <c r="P1487" s="13"/>
    </row>
    <row r="1488" spans="15:16" ht="14.85" customHeight="1" x14ac:dyDescent="0.2">
      <c r="O1488" s="9"/>
      <c r="P1488" s="13"/>
    </row>
    <row r="1489" spans="15:16" ht="14.85" customHeight="1" x14ac:dyDescent="0.2">
      <c r="O1489" s="9"/>
      <c r="P1489" s="13"/>
    </row>
    <row r="1490" spans="15:16" ht="14.85" customHeight="1" x14ac:dyDescent="0.2">
      <c r="O1490" s="9"/>
      <c r="P1490" s="13"/>
    </row>
    <row r="1491" spans="15:16" ht="14.85" customHeight="1" x14ac:dyDescent="0.2">
      <c r="O1491" s="9"/>
      <c r="P1491" s="13"/>
    </row>
    <row r="1492" spans="15:16" ht="14.85" customHeight="1" x14ac:dyDescent="0.2">
      <c r="O1492" s="9"/>
      <c r="P1492" s="13"/>
    </row>
    <row r="1493" spans="15:16" ht="14.85" customHeight="1" x14ac:dyDescent="0.2">
      <c r="O1493" s="9"/>
      <c r="P1493" s="13"/>
    </row>
    <row r="1494" spans="15:16" ht="14.85" customHeight="1" x14ac:dyDescent="0.2">
      <c r="O1494" s="9"/>
      <c r="P1494" s="13"/>
    </row>
    <row r="1495" spans="15:16" ht="14.85" customHeight="1" x14ac:dyDescent="0.2">
      <c r="O1495" s="9"/>
      <c r="P1495" s="13"/>
    </row>
    <row r="1496" spans="15:16" ht="14.85" customHeight="1" x14ac:dyDescent="0.2">
      <c r="O1496" s="9"/>
      <c r="P1496" s="13"/>
    </row>
    <row r="1497" spans="15:16" ht="14.85" customHeight="1" x14ac:dyDescent="0.2">
      <c r="O1497" s="9"/>
      <c r="P1497" s="13"/>
    </row>
    <row r="1498" spans="15:16" ht="14.85" customHeight="1" x14ac:dyDescent="0.2">
      <c r="O1498" s="9"/>
      <c r="P1498" s="13"/>
    </row>
    <row r="1499" spans="15:16" ht="14.85" customHeight="1" x14ac:dyDescent="0.2">
      <c r="O1499" s="9"/>
      <c r="P1499" s="13"/>
    </row>
    <row r="1500" spans="15:16" ht="14.85" customHeight="1" x14ac:dyDescent="0.2">
      <c r="O1500" s="9"/>
      <c r="P1500" s="13"/>
    </row>
    <row r="1501" spans="15:16" ht="14.85" customHeight="1" x14ac:dyDescent="0.2">
      <c r="O1501" s="9"/>
      <c r="P1501" s="13"/>
    </row>
    <row r="1502" spans="15:16" ht="14.85" customHeight="1" x14ac:dyDescent="0.2">
      <c r="O1502" s="9"/>
      <c r="P1502" s="13"/>
    </row>
    <row r="1503" spans="15:16" ht="14.85" customHeight="1" x14ac:dyDescent="0.2">
      <c r="O1503" s="9"/>
      <c r="P1503" s="13"/>
    </row>
    <row r="1504" spans="15:16" ht="14.85" customHeight="1" x14ac:dyDescent="0.2">
      <c r="O1504" s="9"/>
      <c r="P1504" s="13"/>
    </row>
    <row r="1505" spans="15:16" ht="14.85" customHeight="1" x14ac:dyDescent="0.2">
      <c r="O1505" s="9"/>
      <c r="P1505" s="13"/>
    </row>
    <row r="1506" spans="15:16" ht="14.85" customHeight="1" x14ac:dyDescent="0.2">
      <c r="O1506" s="9"/>
      <c r="P1506" s="13"/>
    </row>
    <row r="1507" spans="15:16" ht="14.85" customHeight="1" x14ac:dyDescent="0.2">
      <c r="O1507" s="9"/>
      <c r="P1507" s="13"/>
    </row>
    <row r="1508" spans="15:16" ht="14.85" customHeight="1" x14ac:dyDescent="0.2">
      <c r="O1508" s="9"/>
      <c r="P1508" s="13"/>
    </row>
    <row r="1509" spans="15:16" ht="14.85" customHeight="1" x14ac:dyDescent="0.2">
      <c r="O1509" s="9"/>
      <c r="P1509" s="13"/>
    </row>
    <row r="1510" spans="15:16" ht="14.85" customHeight="1" x14ac:dyDescent="0.2">
      <c r="O1510" s="9"/>
      <c r="P1510" s="13"/>
    </row>
    <row r="1511" spans="15:16" ht="14.85" customHeight="1" x14ac:dyDescent="0.2">
      <c r="O1511" s="9"/>
      <c r="P1511" s="13"/>
    </row>
    <row r="1512" spans="15:16" ht="14.85" customHeight="1" x14ac:dyDescent="0.2">
      <c r="O1512" s="9"/>
      <c r="P1512" s="13"/>
    </row>
    <row r="1513" spans="15:16" ht="14.85" customHeight="1" x14ac:dyDescent="0.2">
      <c r="O1513" s="9"/>
      <c r="P1513" s="13"/>
    </row>
    <row r="1514" spans="15:16" ht="14.85" customHeight="1" x14ac:dyDescent="0.2">
      <c r="O1514" s="9"/>
      <c r="P1514" s="13"/>
    </row>
    <row r="1515" spans="15:16" ht="14.85" customHeight="1" x14ac:dyDescent="0.2">
      <c r="O1515" s="9"/>
      <c r="P1515" s="13"/>
    </row>
    <row r="1516" spans="15:16" ht="14.85" customHeight="1" x14ac:dyDescent="0.2">
      <c r="O1516" s="9"/>
      <c r="P1516" s="13"/>
    </row>
    <row r="1517" spans="15:16" ht="14.85" customHeight="1" x14ac:dyDescent="0.2">
      <c r="O1517" s="9"/>
      <c r="P1517" s="13"/>
    </row>
    <row r="1518" spans="15:16" ht="14.85" customHeight="1" x14ac:dyDescent="0.2">
      <c r="O1518" s="9"/>
      <c r="P1518" s="13"/>
    </row>
    <row r="1519" spans="15:16" ht="14.85" customHeight="1" x14ac:dyDescent="0.2">
      <c r="O1519" s="9"/>
      <c r="P1519" s="13"/>
    </row>
    <row r="1520" spans="15:16" ht="14.85" customHeight="1" x14ac:dyDescent="0.2">
      <c r="O1520" s="9"/>
      <c r="P1520" s="13"/>
    </row>
    <row r="1521" spans="15:16" ht="14.85" customHeight="1" x14ac:dyDescent="0.2">
      <c r="O1521" s="9"/>
      <c r="P1521" s="13"/>
    </row>
    <row r="1522" spans="15:16" ht="14.85" customHeight="1" x14ac:dyDescent="0.2">
      <c r="O1522" s="9"/>
      <c r="P1522" s="13"/>
    </row>
    <row r="1523" spans="15:16" ht="14.85" customHeight="1" x14ac:dyDescent="0.2">
      <c r="O1523" s="9"/>
      <c r="P1523" s="13"/>
    </row>
    <row r="1524" spans="15:16" ht="14.85" customHeight="1" x14ac:dyDescent="0.2">
      <c r="O1524" s="9"/>
      <c r="P1524" s="13"/>
    </row>
    <row r="1525" spans="15:16" ht="14.85" customHeight="1" x14ac:dyDescent="0.2">
      <c r="O1525" s="9"/>
      <c r="P1525" s="13"/>
    </row>
    <row r="1526" spans="15:16" ht="14.85" customHeight="1" x14ac:dyDescent="0.2">
      <c r="O1526" s="9"/>
      <c r="P1526" s="13"/>
    </row>
    <row r="1527" spans="15:16" ht="14.85" customHeight="1" x14ac:dyDescent="0.2">
      <c r="O1527" s="9"/>
      <c r="P1527" s="13"/>
    </row>
    <row r="1528" spans="15:16" ht="14.85" customHeight="1" x14ac:dyDescent="0.2">
      <c r="O1528" s="9"/>
      <c r="P1528" s="13"/>
    </row>
    <row r="1529" spans="15:16" ht="14.85" customHeight="1" x14ac:dyDescent="0.2">
      <c r="O1529" s="9"/>
      <c r="P1529" s="13"/>
    </row>
    <row r="1530" spans="15:16" ht="14.85" customHeight="1" x14ac:dyDescent="0.2">
      <c r="O1530" s="9"/>
      <c r="P1530" s="13"/>
    </row>
    <row r="1531" spans="15:16" ht="14.85" customHeight="1" x14ac:dyDescent="0.2">
      <c r="O1531" s="9"/>
      <c r="P1531" s="13"/>
    </row>
    <row r="1532" spans="15:16" ht="14.85" customHeight="1" x14ac:dyDescent="0.2">
      <c r="O1532" s="9"/>
      <c r="P1532" s="13"/>
    </row>
    <row r="1533" spans="15:16" ht="14.85" customHeight="1" x14ac:dyDescent="0.2">
      <c r="O1533" s="9"/>
      <c r="P1533" s="13"/>
    </row>
    <row r="1534" spans="15:16" ht="14.85" customHeight="1" x14ac:dyDescent="0.2">
      <c r="O1534" s="9"/>
      <c r="P1534" s="13"/>
    </row>
    <row r="1535" spans="15:16" ht="14.85" customHeight="1" x14ac:dyDescent="0.2">
      <c r="O1535" s="9"/>
      <c r="P1535" s="13"/>
    </row>
    <row r="1536" spans="15:16" ht="14.85" customHeight="1" x14ac:dyDescent="0.2">
      <c r="O1536" s="9"/>
      <c r="P1536" s="13"/>
    </row>
    <row r="1537" spans="15:16" ht="14.85" customHeight="1" x14ac:dyDescent="0.2">
      <c r="O1537" s="9"/>
      <c r="P1537" s="13"/>
    </row>
    <row r="1538" spans="15:16" ht="14.85" customHeight="1" x14ac:dyDescent="0.2">
      <c r="O1538" s="9"/>
      <c r="P1538" s="13"/>
    </row>
    <row r="1539" spans="15:16" ht="14.85" customHeight="1" x14ac:dyDescent="0.2">
      <c r="O1539" s="9"/>
      <c r="P1539" s="13"/>
    </row>
    <row r="1540" spans="15:16" ht="14.85" customHeight="1" x14ac:dyDescent="0.2">
      <c r="O1540" s="9"/>
      <c r="P1540" s="13"/>
    </row>
    <row r="1541" spans="15:16" ht="14.85" customHeight="1" x14ac:dyDescent="0.2">
      <c r="O1541" s="9"/>
      <c r="P1541" s="13"/>
    </row>
    <row r="1542" spans="15:16" ht="14.85" customHeight="1" x14ac:dyDescent="0.2">
      <c r="O1542" s="9"/>
      <c r="P1542" s="13"/>
    </row>
    <row r="1543" spans="15:16" ht="14.85" customHeight="1" x14ac:dyDescent="0.2">
      <c r="O1543" s="9"/>
      <c r="P1543" s="13"/>
    </row>
    <row r="1544" spans="15:16" ht="14.85" customHeight="1" x14ac:dyDescent="0.2">
      <c r="O1544" s="9"/>
      <c r="P1544" s="13"/>
    </row>
    <row r="1545" spans="15:16" ht="14.85" customHeight="1" x14ac:dyDescent="0.2">
      <c r="O1545" s="9"/>
      <c r="P1545" s="13"/>
    </row>
    <row r="1546" spans="15:16" ht="14.85" customHeight="1" x14ac:dyDescent="0.2">
      <c r="O1546" s="9"/>
      <c r="P1546" s="13"/>
    </row>
    <row r="1547" spans="15:16" ht="14.85" customHeight="1" x14ac:dyDescent="0.2">
      <c r="O1547" s="9"/>
      <c r="P1547" s="13"/>
    </row>
    <row r="1548" spans="15:16" ht="14.85" customHeight="1" x14ac:dyDescent="0.2">
      <c r="O1548" s="9"/>
      <c r="P1548" s="13"/>
    </row>
    <row r="1549" spans="15:16" ht="14.85" customHeight="1" x14ac:dyDescent="0.2">
      <c r="O1549" s="9"/>
      <c r="P1549" s="13"/>
    </row>
    <row r="1550" spans="15:16" ht="14.85" customHeight="1" x14ac:dyDescent="0.2">
      <c r="O1550" s="9"/>
      <c r="P1550" s="13"/>
    </row>
    <row r="1551" spans="15:16" ht="14.85" customHeight="1" x14ac:dyDescent="0.2">
      <c r="O1551" s="9"/>
      <c r="P1551" s="13"/>
    </row>
    <row r="1552" spans="15:16" ht="14.85" customHeight="1" x14ac:dyDescent="0.2">
      <c r="O1552" s="9"/>
      <c r="P1552" s="13"/>
    </row>
    <row r="1553" spans="15:16" ht="14.85" customHeight="1" x14ac:dyDescent="0.2">
      <c r="O1553" s="9"/>
      <c r="P1553" s="13"/>
    </row>
    <row r="1554" spans="15:16" ht="14.85" customHeight="1" x14ac:dyDescent="0.2">
      <c r="O1554" s="9"/>
      <c r="P1554" s="13"/>
    </row>
    <row r="1555" spans="15:16" ht="14.85" customHeight="1" x14ac:dyDescent="0.2">
      <c r="O1555" s="9"/>
      <c r="P1555" s="13"/>
    </row>
    <row r="1556" spans="15:16" ht="14.85" customHeight="1" x14ac:dyDescent="0.2">
      <c r="O1556" s="9"/>
      <c r="P1556" s="13"/>
    </row>
    <row r="1557" spans="15:16" ht="14.85" customHeight="1" x14ac:dyDescent="0.2">
      <c r="O1557" s="9"/>
      <c r="P1557" s="13"/>
    </row>
    <row r="1558" spans="15:16" ht="14.85" customHeight="1" x14ac:dyDescent="0.2">
      <c r="O1558" s="9"/>
      <c r="P1558" s="13"/>
    </row>
    <row r="1559" spans="15:16" ht="14.85" customHeight="1" x14ac:dyDescent="0.2">
      <c r="O1559" s="9"/>
      <c r="P1559" s="13"/>
    </row>
    <row r="1560" spans="15:16" ht="14.85" customHeight="1" x14ac:dyDescent="0.2">
      <c r="O1560" s="9"/>
      <c r="P1560" s="13"/>
    </row>
    <row r="1561" spans="15:16" ht="14.85" customHeight="1" x14ac:dyDescent="0.2">
      <c r="O1561" s="9"/>
      <c r="P1561" s="13"/>
    </row>
    <row r="1562" spans="15:16" ht="14.85" customHeight="1" x14ac:dyDescent="0.2">
      <c r="O1562" s="9"/>
      <c r="P1562" s="13"/>
    </row>
    <row r="1563" spans="15:16" ht="14.85" customHeight="1" x14ac:dyDescent="0.2">
      <c r="O1563" s="9"/>
      <c r="P1563" s="13"/>
    </row>
    <row r="1564" spans="15:16" ht="14.85" customHeight="1" x14ac:dyDescent="0.2">
      <c r="O1564" s="9"/>
      <c r="P1564" s="13"/>
    </row>
    <row r="1565" spans="15:16" ht="14.85" customHeight="1" x14ac:dyDescent="0.2">
      <c r="O1565" s="9"/>
      <c r="P1565" s="13"/>
    </row>
    <row r="1566" spans="15:16" ht="14.85" customHeight="1" x14ac:dyDescent="0.2">
      <c r="O1566" s="9"/>
      <c r="P1566" s="13"/>
    </row>
    <row r="1567" spans="15:16" ht="14.85" customHeight="1" x14ac:dyDescent="0.2">
      <c r="O1567" s="9"/>
      <c r="P1567" s="13"/>
    </row>
    <row r="1568" spans="15:16" ht="14.85" customHeight="1" x14ac:dyDescent="0.2">
      <c r="O1568" s="9"/>
      <c r="P1568" s="13"/>
    </row>
    <row r="1569" spans="15:16" ht="14.85" customHeight="1" x14ac:dyDescent="0.2">
      <c r="O1569" s="9"/>
      <c r="P1569" s="13"/>
    </row>
    <row r="1570" spans="15:16" ht="14.85" customHeight="1" x14ac:dyDescent="0.2">
      <c r="O1570" s="9"/>
      <c r="P1570" s="13"/>
    </row>
    <row r="1571" spans="15:16" ht="14.85" customHeight="1" x14ac:dyDescent="0.2">
      <c r="O1571" s="9"/>
      <c r="P1571" s="13"/>
    </row>
    <row r="1572" spans="15:16" ht="14.85" customHeight="1" x14ac:dyDescent="0.2">
      <c r="O1572" s="9"/>
      <c r="P1572" s="13"/>
    </row>
    <row r="1573" spans="15:16" ht="14.85" customHeight="1" x14ac:dyDescent="0.2">
      <c r="O1573" s="9"/>
      <c r="P1573" s="13"/>
    </row>
    <row r="1574" spans="15:16" ht="14.85" customHeight="1" x14ac:dyDescent="0.2">
      <c r="O1574" s="9"/>
      <c r="P1574" s="13"/>
    </row>
    <row r="1575" spans="15:16" ht="14.85" customHeight="1" x14ac:dyDescent="0.2">
      <c r="O1575" s="9"/>
      <c r="P1575" s="13"/>
    </row>
    <row r="1576" spans="15:16" ht="14.85" customHeight="1" x14ac:dyDescent="0.2">
      <c r="O1576" s="9"/>
      <c r="P1576" s="13"/>
    </row>
    <row r="1577" spans="15:16" ht="14.85" customHeight="1" x14ac:dyDescent="0.2">
      <c r="O1577" s="9"/>
      <c r="P1577" s="13"/>
    </row>
    <row r="1578" spans="15:16" ht="14.85" customHeight="1" x14ac:dyDescent="0.2">
      <c r="O1578" s="9"/>
      <c r="P1578" s="13"/>
    </row>
    <row r="1579" spans="15:16" ht="14.85" customHeight="1" x14ac:dyDescent="0.2">
      <c r="O1579" s="9"/>
      <c r="P1579" s="13"/>
    </row>
    <row r="1580" spans="15:16" ht="14.85" customHeight="1" x14ac:dyDescent="0.2">
      <c r="O1580" s="9"/>
      <c r="P1580" s="13"/>
    </row>
    <row r="1581" spans="15:16" ht="14.85" customHeight="1" x14ac:dyDescent="0.2">
      <c r="O1581" s="9"/>
      <c r="P1581" s="13"/>
    </row>
    <row r="1582" spans="15:16" ht="14.85" customHeight="1" x14ac:dyDescent="0.2">
      <c r="O1582" s="9"/>
      <c r="P1582" s="13"/>
    </row>
    <row r="1583" spans="15:16" ht="14.85" customHeight="1" x14ac:dyDescent="0.2">
      <c r="O1583" s="9"/>
      <c r="P1583" s="13"/>
    </row>
    <row r="1584" spans="15:16" ht="14.85" customHeight="1" x14ac:dyDescent="0.2">
      <c r="O1584" s="9"/>
      <c r="P1584" s="13"/>
    </row>
    <row r="1585" spans="15:16" ht="14.85" customHeight="1" x14ac:dyDescent="0.2">
      <c r="O1585" s="9"/>
      <c r="P1585" s="13"/>
    </row>
    <row r="1586" spans="15:16" ht="14.85" customHeight="1" x14ac:dyDescent="0.2">
      <c r="O1586" s="9"/>
      <c r="P1586" s="13"/>
    </row>
    <row r="1587" spans="15:16" ht="14.85" customHeight="1" x14ac:dyDescent="0.2">
      <c r="O1587" s="9"/>
      <c r="P1587" s="13"/>
    </row>
    <row r="1588" spans="15:16" ht="14.85" customHeight="1" x14ac:dyDescent="0.2">
      <c r="O1588" s="9"/>
      <c r="P1588" s="13"/>
    </row>
    <row r="1589" spans="15:16" ht="14.85" customHeight="1" x14ac:dyDescent="0.2">
      <c r="O1589" s="9"/>
      <c r="P1589" s="13"/>
    </row>
    <row r="1590" spans="15:16" ht="14.85" customHeight="1" x14ac:dyDescent="0.2">
      <c r="O1590" s="9"/>
      <c r="P1590" s="13"/>
    </row>
    <row r="1591" spans="15:16" ht="14.85" customHeight="1" x14ac:dyDescent="0.2">
      <c r="O1591" s="9"/>
      <c r="P1591" s="13"/>
    </row>
    <row r="1592" spans="15:16" ht="14.85" customHeight="1" x14ac:dyDescent="0.2">
      <c r="O1592" s="9"/>
      <c r="P1592" s="13"/>
    </row>
    <row r="1593" spans="15:16" ht="14.85" customHeight="1" x14ac:dyDescent="0.2">
      <c r="O1593" s="9"/>
      <c r="P1593" s="13"/>
    </row>
    <row r="1594" spans="15:16" ht="14.85" customHeight="1" x14ac:dyDescent="0.2">
      <c r="O1594" s="9"/>
      <c r="P1594" s="13"/>
    </row>
    <row r="1595" spans="15:16" ht="14.85" customHeight="1" x14ac:dyDescent="0.2">
      <c r="O1595" s="9"/>
      <c r="P1595" s="13"/>
    </row>
    <row r="1596" spans="15:16" ht="14.85" customHeight="1" x14ac:dyDescent="0.2">
      <c r="O1596" s="9"/>
      <c r="P1596" s="13"/>
    </row>
    <row r="1597" spans="15:16" ht="14.85" customHeight="1" x14ac:dyDescent="0.2">
      <c r="O1597" s="9"/>
      <c r="P1597" s="13"/>
    </row>
    <row r="1598" spans="15:16" ht="14.85" customHeight="1" x14ac:dyDescent="0.2">
      <c r="O1598" s="9"/>
      <c r="P1598" s="13"/>
    </row>
    <row r="1599" spans="15:16" ht="14.85" customHeight="1" x14ac:dyDescent="0.2">
      <c r="O1599" s="9"/>
      <c r="P1599" s="13"/>
    </row>
    <row r="1600" spans="15:16" ht="14.85" customHeight="1" x14ac:dyDescent="0.2">
      <c r="O1600" s="9"/>
      <c r="P1600" s="13"/>
    </row>
    <row r="1601" spans="15:16" ht="14.85" customHeight="1" x14ac:dyDescent="0.2">
      <c r="O1601" s="9"/>
      <c r="P1601" s="13"/>
    </row>
    <row r="1602" spans="15:16" ht="14.85" customHeight="1" x14ac:dyDescent="0.2">
      <c r="O1602" s="9"/>
      <c r="P1602" s="13"/>
    </row>
    <row r="1603" spans="15:16" ht="14.85" customHeight="1" x14ac:dyDescent="0.2">
      <c r="O1603" s="9"/>
      <c r="P1603" s="13"/>
    </row>
    <row r="1604" spans="15:16" ht="14.85" customHeight="1" x14ac:dyDescent="0.2">
      <c r="O1604" s="9"/>
      <c r="P1604" s="13"/>
    </row>
    <row r="1605" spans="15:16" ht="14.85" customHeight="1" x14ac:dyDescent="0.2">
      <c r="O1605" s="9"/>
      <c r="P1605" s="13"/>
    </row>
    <row r="1606" spans="15:16" ht="14.85" customHeight="1" x14ac:dyDescent="0.2">
      <c r="O1606" s="9"/>
      <c r="P1606" s="13"/>
    </row>
    <row r="1607" spans="15:16" ht="14.85" customHeight="1" x14ac:dyDescent="0.2">
      <c r="O1607" s="9"/>
      <c r="P1607" s="13"/>
    </row>
    <row r="1608" spans="15:16" ht="14.85" customHeight="1" x14ac:dyDescent="0.2">
      <c r="O1608" s="9"/>
      <c r="P1608" s="13"/>
    </row>
    <row r="1609" spans="15:16" ht="14.85" customHeight="1" x14ac:dyDescent="0.2">
      <c r="O1609" s="9"/>
      <c r="P1609" s="13"/>
    </row>
    <row r="1610" spans="15:16" ht="14.85" customHeight="1" x14ac:dyDescent="0.2">
      <c r="O1610" s="9"/>
      <c r="P1610" s="13"/>
    </row>
    <row r="1611" spans="15:16" ht="14.85" customHeight="1" x14ac:dyDescent="0.2">
      <c r="O1611" s="9"/>
      <c r="P1611" s="13"/>
    </row>
    <row r="1612" spans="15:16" ht="14.85" customHeight="1" x14ac:dyDescent="0.2">
      <c r="O1612" s="9"/>
      <c r="P1612" s="13"/>
    </row>
    <row r="1613" spans="15:16" ht="14.85" customHeight="1" x14ac:dyDescent="0.2">
      <c r="O1613" s="9"/>
      <c r="P1613" s="13"/>
    </row>
    <row r="1614" spans="15:16" ht="14.85" customHeight="1" x14ac:dyDescent="0.2">
      <c r="O1614" s="9"/>
      <c r="P1614" s="13"/>
    </row>
    <row r="1615" spans="15:16" ht="14.85" customHeight="1" x14ac:dyDescent="0.2">
      <c r="O1615" s="9"/>
      <c r="P1615" s="13"/>
    </row>
    <row r="1616" spans="15:16" ht="14.85" customHeight="1" x14ac:dyDescent="0.2">
      <c r="O1616" s="9"/>
      <c r="P1616" s="13"/>
    </row>
    <row r="1617" spans="15:16" ht="14.85" customHeight="1" x14ac:dyDescent="0.2">
      <c r="O1617" s="9"/>
      <c r="P1617" s="13"/>
    </row>
    <row r="1618" spans="15:16" ht="14.85" customHeight="1" x14ac:dyDescent="0.2">
      <c r="O1618" s="9"/>
      <c r="P1618" s="13"/>
    </row>
    <row r="1619" spans="15:16" ht="14.85" customHeight="1" x14ac:dyDescent="0.2">
      <c r="O1619" s="9"/>
      <c r="P1619" s="13"/>
    </row>
    <row r="1620" spans="15:16" ht="14.85" customHeight="1" x14ac:dyDescent="0.2">
      <c r="O1620" s="9"/>
      <c r="P1620" s="13"/>
    </row>
    <row r="1621" spans="15:16" ht="14.85" customHeight="1" x14ac:dyDescent="0.2">
      <c r="O1621" s="9"/>
      <c r="P1621" s="13"/>
    </row>
    <row r="1622" spans="15:16" ht="14.85" customHeight="1" x14ac:dyDescent="0.2">
      <c r="O1622" s="9"/>
      <c r="P1622" s="13"/>
    </row>
    <row r="1623" spans="15:16" ht="14.85" customHeight="1" x14ac:dyDescent="0.2">
      <c r="O1623" s="9"/>
      <c r="P1623" s="13"/>
    </row>
    <row r="1624" spans="15:16" ht="14.85" customHeight="1" x14ac:dyDescent="0.2">
      <c r="O1624" s="9"/>
      <c r="P1624" s="13"/>
    </row>
    <row r="1625" spans="15:16" ht="14.85" customHeight="1" x14ac:dyDescent="0.2">
      <c r="O1625" s="9"/>
      <c r="P1625" s="13"/>
    </row>
    <row r="1626" spans="15:16" ht="14.85" customHeight="1" x14ac:dyDescent="0.2">
      <c r="O1626" s="9"/>
      <c r="P1626" s="13"/>
    </row>
    <row r="1627" spans="15:16" ht="14.85" customHeight="1" x14ac:dyDescent="0.2">
      <c r="O1627" s="9"/>
      <c r="P1627" s="13"/>
    </row>
    <row r="1628" spans="15:16" ht="14.85" customHeight="1" x14ac:dyDescent="0.2">
      <c r="O1628" s="9"/>
      <c r="P1628" s="13"/>
    </row>
    <row r="1629" spans="15:16" ht="14.85" customHeight="1" x14ac:dyDescent="0.2">
      <c r="O1629" s="9"/>
      <c r="P1629" s="13"/>
    </row>
    <row r="1630" spans="15:16" ht="14.85" customHeight="1" x14ac:dyDescent="0.2">
      <c r="O1630" s="9"/>
      <c r="P1630" s="13"/>
    </row>
    <row r="1631" spans="15:16" ht="14.85" customHeight="1" x14ac:dyDescent="0.2">
      <c r="O1631" s="9"/>
      <c r="P1631" s="13"/>
    </row>
    <row r="1632" spans="15:16" ht="14.85" customHeight="1" x14ac:dyDescent="0.2">
      <c r="O1632" s="9"/>
      <c r="P1632" s="13"/>
    </row>
    <row r="1633" spans="15:16" ht="14.85" customHeight="1" x14ac:dyDescent="0.2">
      <c r="O1633" s="9"/>
      <c r="P1633" s="13"/>
    </row>
    <row r="1634" spans="15:16" ht="14.85" customHeight="1" x14ac:dyDescent="0.2">
      <c r="O1634" s="9"/>
      <c r="P1634" s="13"/>
    </row>
    <row r="1635" spans="15:16" ht="14.85" customHeight="1" x14ac:dyDescent="0.2">
      <c r="O1635" s="9"/>
      <c r="P1635" s="13"/>
    </row>
    <row r="1636" spans="15:16" ht="14.85" customHeight="1" x14ac:dyDescent="0.2">
      <c r="O1636" s="9"/>
      <c r="P1636" s="13"/>
    </row>
    <row r="1637" spans="15:16" ht="14.85" customHeight="1" x14ac:dyDescent="0.2">
      <c r="O1637" s="9"/>
      <c r="P1637" s="13"/>
    </row>
    <row r="1638" spans="15:16" ht="14.85" customHeight="1" x14ac:dyDescent="0.2">
      <c r="O1638" s="9"/>
      <c r="P1638" s="13"/>
    </row>
    <row r="1639" spans="15:16" ht="14.85" customHeight="1" x14ac:dyDescent="0.2">
      <c r="O1639" s="9"/>
      <c r="P1639" s="13"/>
    </row>
    <row r="1640" spans="15:16" ht="14.85" customHeight="1" x14ac:dyDescent="0.2">
      <c r="O1640" s="9"/>
      <c r="P1640" s="13"/>
    </row>
    <row r="1641" spans="15:16" ht="14.85" customHeight="1" x14ac:dyDescent="0.2">
      <c r="O1641" s="9"/>
      <c r="P1641" s="13"/>
    </row>
    <row r="1642" spans="15:16" ht="14.85" customHeight="1" x14ac:dyDescent="0.2">
      <c r="O1642" s="9"/>
      <c r="P1642" s="13"/>
    </row>
    <row r="1643" spans="15:16" ht="14.85" customHeight="1" x14ac:dyDescent="0.2">
      <c r="O1643" s="9"/>
      <c r="P1643" s="13"/>
    </row>
    <row r="1644" spans="15:16" ht="14.85" customHeight="1" x14ac:dyDescent="0.2">
      <c r="O1644" s="9"/>
      <c r="P1644" s="13"/>
    </row>
    <row r="1645" spans="15:16" ht="14.85" customHeight="1" x14ac:dyDescent="0.2">
      <c r="O1645" s="9"/>
      <c r="P1645" s="13"/>
    </row>
    <row r="1646" spans="15:16" ht="14.85" customHeight="1" x14ac:dyDescent="0.2">
      <c r="O1646" s="9"/>
      <c r="P1646" s="13"/>
    </row>
    <row r="1647" spans="15:16" ht="14.85" customHeight="1" x14ac:dyDescent="0.2">
      <c r="O1647" s="9"/>
      <c r="P1647" s="13"/>
    </row>
    <row r="1648" spans="15:16" ht="14.85" customHeight="1" x14ac:dyDescent="0.2">
      <c r="O1648" s="9"/>
      <c r="P1648" s="13"/>
    </row>
    <row r="1649" spans="15:16" ht="14.85" customHeight="1" x14ac:dyDescent="0.2">
      <c r="O1649" s="9"/>
      <c r="P1649" s="13"/>
    </row>
    <row r="1650" spans="15:16" ht="14.85" customHeight="1" x14ac:dyDescent="0.2">
      <c r="O1650" s="9"/>
      <c r="P1650" s="13"/>
    </row>
    <row r="1651" spans="15:16" ht="14.85" customHeight="1" x14ac:dyDescent="0.2">
      <c r="O1651" s="9"/>
      <c r="P1651" s="13"/>
    </row>
    <row r="1652" spans="15:16" ht="14.85" customHeight="1" x14ac:dyDescent="0.2">
      <c r="O1652" s="9"/>
      <c r="P1652" s="13"/>
    </row>
    <row r="1653" spans="15:16" ht="14.85" customHeight="1" x14ac:dyDescent="0.2">
      <c r="O1653" s="9"/>
      <c r="P1653" s="13"/>
    </row>
    <row r="1654" spans="15:16" ht="14.85" customHeight="1" x14ac:dyDescent="0.2">
      <c r="O1654" s="9"/>
      <c r="P1654" s="13"/>
    </row>
    <row r="1655" spans="15:16" ht="14.85" customHeight="1" x14ac:dyDescent="0.2">
      <c r="O1655" s="9"/>
      <c r="P1655" s="13"/>
    </row>
    <row r="1656" spans="15:16" ht="14.85" customHeight="1" x14ac:dyDescent="0.2">
      <c r="O1656" s="9"/>
      <c r="P1656" s="13"/>
    </row>
    <row r="1657" spans="15:16" ht="14.85" customHeight="1" x14ac:dyDescent="0.2">
      <c r="O1657" s="9"/>
      <c r="P1657" s="13"/>
    </row>
    <row r="1658" spans="15:16" ht="14.85" customHeight="1" x14ac:dyDescent="0.2">
      <c r="O1658" s="9"/>
      <c r="P1658" s="13"/>
    </row>
    <row r="1659" spans="15:16" ht="14.85" customHeight="1" x14ac:dyDescent="0.2">
      <c r="O1659" s="9"/>
      <c r="P1659" s="13"/>
    </row>
    <row r="1660" spans="15:16" ht="14.85" customHeight="1" x14ac:dyDescent="0.2">
      <c r="O1660" s="9"/>
      <c r="P1660" s="13"/>
    </row>
    <row r="1661" spans="15:16" ht="14.85" customHeight="1" x14ac:dyDescent="0.2">
      <c r="O1661" s="9"/>
      <c r="P1661" s="13"/>
    </row>
    <row r="1662" spans="15:16" ht="14.85" customHeight="1" x14ac:dyDescent="0.2">
      <c r="O1662" s="9"/>
      <c r="P1662" s="13"/>
    </row>
    <row r="1663" spans="15:16" ht="14.85" customHeight="1" x14ac:dyDescent="0.2">
      <c r="O1663" s="9"/>
      <c r="P1663" s="13"/>
    </row>
    <row r="1664" spans="15:16" ht="14.85" customHeight="1" x14ac:dyDescent="0.2">
      <c r="O1664" s="9"/>
      <c r="P1664" s="13"/>
    </row>
    <row r="1665" spans="16:16" ht="14.85" customHeight="1" x14ac:dyDescent="0.2">
      <c r="P166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GAME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Armatys</dc:creator>
  <cp:lastModifiedBy>John Armatys</cp:lastModifiedBy>
  <cp:lastPrinted>2024-10-14T22:53:05Z</cp:lastPrinted>
  <dcterms:created xsi:type="dcterms:W3CDTF">2024-08-11T11:10:28Z</dcterms:created>
  <dcterms:modified xsi:type="dcterms:W3CDTF">2024-10-16T01:35:34Z</dcterms:modified>
</cp:coreProperties>
</file>